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AD 2021\2021 3T\PUBLICADOS\IMPORTACIÓN\"/>
    </mc:Choice>
  </mc:AlternateContent>
  <bookViews>
    <workbookView xWindow="0" yWindow="0" windowWidth="18930" windowHeight="6225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EXPEDICIONES!$A$13:$R$31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V38" i="16" l="1"/>
  <c r="V37" i="16"/>
  <c r="V36" i="16"/>
  <c r="V35" i="16"/>
  <c r="V34" i="16"/>
  <c r="V33" i="16"/>
  <c r="V32" i="16"/>
  <c r="V31" i="16"/>
  <c r="V30" i="16"/>
  <c r="V29" i="16"/>
  <c r="V28" i="16"/>
  <c r="M27" i="16"/>
  <c r="V26" i="16"/>
  <c r="N26" i="16"/>
  <c r="M26" i="16"/>
  <c r="V25" i="16"/>
  <c r="N25" i="16"/>
  <c r="M25" i="16"/>
  <c r="V24" i="16"/>
  <c r="N24" i="16"/>
  <c r="M24" i="16"/>
  <c r="V23" i="16"/>
  <c r="N23" i="16"/>
  <c r="M23" i="16"/>
  <c r="V22" i="16"/>
  <c r="N22" i="16"/>
  <c r="M22" i="16"/>
  <c r="V21" i="16"/>
  <c r="N21" i="16"/>
  <c r="M21" i="16"/>
  <c r="V20" i="16"/>
  <c r="N20" i="16"/>
  <c r="M20" i="16"/>
  <c r="V19" i="16"/>
  <c r="N19" i="16"/>
  <c r="M19" i="16"/>
  <c r="V18" i="16"/>
  <c r="N18" i="16"/>
  <c r="M18" i="16"/>
  <c r="V17" i="16"/>
  <c r="N17" i="16"/>
  <c r="M17" i="16"/>
  <c r="V16" i="16"/>
  <c r="N16" i="16"/>
  <c r="M16" i="16"/>
  <c r="V15" i="16"/>
  <c r="N15" i="16"/>
  <c r="M15" i="16"/>
  <c r="V14" i="16"/>
  <c r="N14" i="16"/>
  <c r="M14" i="16"/>
  <c r="H7" i="16"/>
  <c r="L23" i="15"/>
  <c r="L22" i="15"/>
  <c r="L21" i="15"/>
  <c r="L20" i="15"/>
  <c r="L18" i="15"/>
  <c r="L17" i="15"/>
  <c r="L16" i="15"/>
  <c r="L14" i="15"/>
  <c r="H9" i="15"/>
</calcChain>
</file>

<file path=xl/sharedStrings.xml><?xml version="1.0" encoding="utf-8"?>
<sst xmlns="http://schemas.openxmlformats.org/spreadsheetml/2006/main" count="629" uniqueCount="294">
  <si>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</si>
  <si>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</si>
  <si>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</si>
  <si>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</si>
  <si>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</si>
  <si>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</si>
  <si>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</si>
  <si>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</si>
  <si>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</si>
  <si>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</si>
  <si>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</si>
  <si>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</si>
  <si>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</si>
  <si>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</si>
  <si>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</si>
  <si>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</si>
  <si>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</si>
  <si>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</si>
  <si>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</si>
  <si>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</si>
  <si>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</si>
  <si>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</si>
  <si>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</si>
  <si>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</si>
  <si>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</si>
  <si>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</si>
  <si>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</si>
  <si>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</si>
  <si>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</si>
  <si>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</si>
  <si>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</si>
  <si>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</si>
  <si>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</si>
  <si>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</si>
  <si>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</si>
  <si>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</si>
  <si>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</si>
  <si>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</si>
  <si>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</si>
  <si>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</si>
  <si>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</si>
  <si>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</si>
  <si>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</si>
  <si>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</si>
  <si>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</si>
  <si>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</si>
  <si>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</si>
  <si>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</si>
  <si>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</si>
  <si>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</si>
  <si>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</si>
  <si>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</si>
  <si>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</si>
  <si>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</si>
  <si>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</si>
  <si>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</si>
  <si>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</si>
  <si>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</si>
  <si>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</si>
  <si>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</si>
  <si>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</si>
  <si>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</si>
  <si>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</si>
  <si>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</si>
  <si>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</si>
  <si>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</si>
  <si>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</si>
  <si>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</si>
  <si>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</si>
  <si>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</si>
  <si>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</si>
  <si>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</si>
  <si>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</si>
  <si>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</si>
  <si>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</si>
  <si>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</si>
  <si>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</si>
  <si>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</si>
  <si>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</si>
  <si>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</si>
  <si>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</si>
  <si>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</si>
  <si>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</si>
  <si>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</si>
  <si>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</si>
  <si>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</si>
  <si>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</si>
  <si>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</si>
  <si>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</si>
  <si>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</si>
  <si>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</si>
  <si>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</si>
  <si>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</si>
  <si>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</si>
  <si>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</si>
  <si>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</si>
  <si>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</si>
  <si>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</si>
  <si>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</si>
  <si>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</si>
  <si>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</si>
  <si>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</si>
  <si>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</si>
  <si>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</si>
  <si>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</si>
  <si>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</si>
  <si>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</si>
  <si>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</si>
  <si>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</si>
  <si>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</si>
  <si>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</si>
  <si>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</si>
  <si>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</si>
  <si>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</si>
  <si>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</si>
  <si>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</si>
  <si>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</si>
  <si>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</si>
  <si>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</si>
  <si>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</si>
  <si>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</si>
  <si>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</si>
  <si>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</si>
  <si>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</si>
  <si>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</si>
  <si>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</si>
  <si>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</si>
  <si>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</si>
  <si>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</si>
  <si>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</si>
  <si>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</si>
  <si>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</si>
  <si>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</si>
  <si>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</si>
  <si>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</si>
  <si>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</si>
  <si>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</si>
  <si>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</si>
  <si>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</si>
  <si>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</si>
  <si>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</si>
  <si>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</si>
  <si>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</si>
  <si>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</si>
  <si>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</si>
  <si>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</si>
  <si>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</si>
  <si>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</si>
  <si>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</si>
  <si>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</si>
  <si>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</si>
  <si>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</si>
  <si>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</si>
  <si>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</si>
  <si>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</si>
  <si>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</si>
  <si>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</si>
  <si>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</si>
  <si>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</si>
  <si>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</si>
  <si>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</si>
  <si>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</si>
  <si>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</si>
  <si>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</si>
  <si>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</si>
  <si>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ESTATUS DEL TRAMITE</t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</si>
  <si>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</si>
  <si>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</si>
  <si>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</si>
  <si>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MONTO NO UTILIZADO
(UdM)</t>
  </si>
  <si>
    <r>
      <t xml:space="preserve">(B)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</si>
  <si>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(C)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</si>
  <si>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</si>
  <si>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</si>
  <si>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color indexed="8"/>
        <rFont val="Arial"/>
        <family val="2"/>
      </rPr>
      <t xml:space="preserve">1) Criterios de Asignación: </t>
    </r>
    <r>
      <rPr>
        <sz val="11"/>
        <color indexed="8"/>
        <rFont val="Arial"/>
        <family val="2"/>
      </rPr>
      <t>Se asignará lo que resulte menor entre el Monto Solicitado [A], el Monto indicado en la factura comercial y el conocimiento de embarque, la carta de porte o guía aérea, 10,000,000 KG o el Saldo del Cupo [B].</t>
    </r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</si>
  <si>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 xml:space="preserve">1)
</t>
    </r>
    <r>
      <rPr>
        <b/>
        <sz val="11"/>
        <color indexed="8"/>
        <rFont val="Arial"/>
        <family val="2"/>
      </rPr>
      <t>(UdM)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</si>
  <si>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Por restricciones del sistema la fecha de resolución de las ampliaciones de monto, corresponde a la fecha de resolución de la asignación.</t>
    </r>
  </si>
  <si>
    <r>
      <t xml:space="preserve">3) Nota: </t>
    </r>
    <r>
      <rPr>
        <sz val="11"/>
        <color indexed="8"/>
        <rFont val="Arial"/>
        <family val="2"/>
      </rPr>
      <t>El certificado de cupo pierde validez cuando finaliza la vigencia del mismo y no puede ser utilizado, por lo tanto, dichos montos son reintegrados al saldo total disponible del cupo quedando a disposición de las personas físicas y morales solicitantes.</t>
    </r>
  </si>
  <si>
    <r>
      <rPr>
        <b/>
        <sz val="11"/>
        <color indexed="8"/>
        <rFont val="Arial"/>
        <family val="2"/>
      </rPr>
      <t>5)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</si>
  <si>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>6)</t>
    </r>
    <r>
      <rPr>
        <sz val="11"/>
        <color indexed="8"/>
        <rFont val="Arial"/>
        <family val="2"/>
      </rPr>
      <t xml:space="preserve"> Se ingresó un dígito más (15), toda vez que el folio generado por la VUCEM se repitió con un trámite de otro cupo.</t>
    </r>
  </si>
  <si>
    <t>BODEGA DE GRANOS EL ALAZAN Y EL ROCIO SA DE CV</t>
  </si>
  <si>
    <t>ALAZAN DE LAGOS SA DE CV</t>
  </si>
  <si>
    <r>
      <rPr>
        <b/>
        <sz val="11"/>
        <color indexed="8"/>
        <rFont val="Arial"/>
        <family val="2"/>
      </rPr>
      <t>4)</t>
    </r>
    <r>
      <rPr>
        <sz val="11"/>
        <color indexed="8"/>
        <rFont val="Arial"/>
        <family val="2"/>
      </rPr>
      <t xml:space="preserve"> Cifras oportunas al 28 de mayo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</si>
  <si>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/>
  </si>
  <si>
    <t>RESOLUCIÓN DE LA ASIGNACIÓN</t>
  </si>
  <si>
    <t>VIGENCIA DE LA ASIGNACIÓN</t>
  </si>
  <si>
    <t>01/05/2021 10:23:19</t>
  </si>
  <si>
    <t>0201200400220219901000048</t>
  </si>
  <si>
    <t>02/07/2021 08:41:46</t>
  </si>
  <si>
    <t>0201200400220211526000003</t>
  </si>
  <si>
    <t>MOXION PRODUCTORA SA DE CV</t>
  </si>
  <si>
    <t>COMERCIALIZADORA NUKAJA SA DE CV</t>
  </si>
  <si>
    <t>06/05/2021 10:36:06</t>
  </si>
  <si>
    <t>30/09/2021</t>
  </si>
  <si>
    <t>12/07/2021 17:21:09</t>
  </si>
  <si>
    <t>10/09/2021</t>
  </si>
  <si>
    <t>1)</t>
  </si>
  <si>
    <t>2)</t>
  </si>
  <si>
    <t>3)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</si>
  <si>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</si>
  <si>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</si>
  <si>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</si>
  <si>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</si>
  <si>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</si>
  <si>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</si>
  <si>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</si>
  <si>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</si>
  <si>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</si>
  <si>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FRIJOL</t>
  </si>
  <si>
    <t>ASIGNACIÓN DIRECTA EN MODALIDAD PRIMERO EN TIEMPO, PRIMERO EN DERECHO</t>
  </si>
  <si>
    <t>Kg</t>
  </si>
  <si>
    <t>RESUMEN GLOBAL</t>
  </si>
  <si>
    <r>
      <rPr>
        <b/>
        <sz val="11"/>
        <rFont val="Arial"/>
        <family val="2"/>
      </rPr>
      <t>1) Ciclo del Cupo:</t>
    </r>
    <r>
      <rPr>
        <sz val="11"/>
        <rFont val="Arial"/>
        <family val="2"/>
      </rPr>
      <t xml:space="preserve"> Se refiere a la vigencia establecida en el Acuerdo del cupo.</t>
    </r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</si>
  <si>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</si>
  <si>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</si>
  <si>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(A) Monto Total Solicitado: </t>
    </r>
    <r>
      <rPr>
        <sz val="11"/>
        <rFont val="Arial"/>
        <family val="2"/>
      </rPr>
      <t>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</si>
  <si>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</si>
  <si>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</si>
  <si>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Saldo disponible:</t>
    </r>
    <r>
      <rPr>
        <sz val="11"/>
        <rFont val="Arial"/>
        <family val="2"/>
      </rPr>
      <t xml:space="preserve"> Se refiere al monto total del cupo no asignado que se obtiene de la diferencia del Monto Total del Cupo menos el Monto Total Asignado. 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Se publica únicamente cuando la fecha de actualización de la información es menor que la vigencia del cupo.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</si>
  <si>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Proporción de lo utilizado respecto del total del Cupo (Monto Total Utilizado / Monto Total del Cupo).</t>
    </r>
  </si>
  <si>
    <t>SECRETARÍA DE ECONOMÍA CON INFORMACIÓN DE VUCEM Y OPERACIONES DE COMERCIO EXTERIOR (SAT)</t>
  </si>
  <si>
    <t>28-abril de 2021 al 30-septiembre de 2021</t>
  </si>
  <si>
    <t>Monto Total Solicitado</t>
  </si>
  <si>
    <t>Monto Total Asignado</t>
  </si>
  <si>
    <t>Monto Total del Cupo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</si>
  <si>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</si>
  <si>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</si>
  <si>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</si>
  <si>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</si>
  <si>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</si>
  <si>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</si>
  <si>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</si>
  <si>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Unidad de Medida (UdM)</t>
  </si>
  <si>
    <r>
      <rPr>
        <b/>
        <sz val="11"/>
        <color indexed="8"/>
        <rFont val="Arial"/>
        <family val="2"/>
      </rPr>
      <t>1) Criterios de Asignación:</t>
    </r>
    <r>
      <rPr>
        <sz val="11"/>
        <color indexed="8"/>
        <rFont val="Arial"/>
        <family val="2"/>
      </rPr>
      <t xml:space="preserve"> 
Se asigna lo menor entre:
a) El monto solicitado.
b) El monto indicado en la factura comercial.
c) El saldo del cupo.</t>
    </r>
  </si>
  <si>
    <t>NO. DE CERTIFICADO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</si>
  <si>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 xml:space="preserve">2)
</t>
    </r>
    <r>
      <rPr>
        <b/>
        <sz val="11"/>
        <color indexed="8"/>
        <rFont val="Arial"/>
        <family val="2"/>
      </rPr>
      <t>(UdM)</t>
    </r>
  </si>
  <si>
    <t>SALDO DEL CUPO
(UdM)</t>
  </si>
  <si>
    <t>INFORMACIÓN ACTUALIZADA AL 30/09/2021</t>
  </si>
  <si>
    <t>PERIODO REPORTADO: 28-ABRIL DE 2021 AL 30-SEPTIEMBRE DE 2021</t>
  </si>
  <si>
    <t>0201200400220211424000020</t>
  </si>
  <si>
    <t>0201200400220219901000069</t>
  </si>
  <si>
    <t>0201200400220211424000021</t>
  </si>
  <si>
    <t>0201200400220219901000072</t>
  </si>
  <si>
    <t>0201200400220219901000086</t>
  </si>
  <si>
    <t>0201200400220219901000087</t>
  </si>
  <si>
    <t>0201200400420219901000100</t>
  </si>
  <si>
    <t>0201200400220219901000089</t>
  </si>
  <si>
    <t>0201200400220219901000091</t>
  </si>
  <si>
    <t>0201200400220212540000004</t>
  </si>
  <si>
    <t>0201200400220219901000106</t>
  </si>
  <si>
    <t>0201200400420219901000118</t>
  </si>
  <si>
    <t>LEGUMINOSAS SECAS DE MEXICO SA DE CV</t>
  </si>
  <si>
    <t>COPROBAMEX S A P I DE CV</t>
  </si>
  <si>
    <t>BUEN FRIJOL SA DE CV</t>
  </si>
  <si>
    <t>MERCADO DE FRIJOL SA DE CV</t>
  </si>
  <si>
    <t>13/07/2021 16:29:15</t>
  </si>
  <si>
    <t>13/07/2021 17:05:10</t>
  </si>
  <si>
    <t>17/07/2021 10:33:59</t>
  </si>
  <si>
    <t>17/07/2021 10:42:14</t>
  </si>
  <si>
    <t>11/08/2021 16:26:57</t>
  </si>
  <si>
    <t>12/08/2021 17:15:52</t>
  </si>
  <si>
    <t>13/08/2021 17:36:15</t>
  </si>
  <si>
    <t>14/08/2021 12:17:05</t>
  </si>
  <si>
    <t>19/08/2021 13:50:49</t>
  </si>
  <si>
    <t>25/08/2021 16:20:57</t>
  </si>
  <si>
    <t>09/09/2021 15:40:31</t>
  </si>
  <si>
    <t>13/09/2021 12:34:33</t>
  </si>
  <si>
    <t>16/07/2021 15:28:36</t>
  </si>
  <si>
    <t>16/07/2021 15:29:03</t>
  </si>
  <si>
    <t>21/07/2021 12:15:16</t>
  </si>
  <si>
    <t>21/07/2021 12:15:45</t>
  </si>
  <si>
    <t>19/09/2021</t>
  </si>
  <si>
    <t>19/08/2021 08:22:56</t>
  </si>
  <si>
    <t>18/08/2021 16:59:11</t>
  </si>
  <si>
    <t>14/09/2021</t>
  </si>
  <si>
    <t>18/08/2021 20:22:52</t>
  </si>
  <si>
    <t>18/08/2021 20:23:31</t>
  </si>
  <si>
    <t>20/08/2021 11:14:36</t>
  </si>
  <si>
    <t>27/08/2021 11:36:40</t>
  </si>
  <si>
    <t>30/09/2021 13:08:54</t>
  </si>
  <si>
    <t>21/09/2021 16:43:00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</si>
  <si>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10 de octubre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</si>
  <si>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Ciclo del Cupo</t>
  </si>
  <si>
    <t>220219901000048</t>
  </si>
  <si>
    <t>220211526000003</t>
  </si>
  <si>
    <t>220211424000021</t>
  </si>
  <si>
    <t>220219901000072</t>
  </si>
  <si>
    <t>220219901000087</t>
  </si>
  <si>
    <t>420219901000100</t>
  </si>
  <si>
    <t>220219901000089</t>
  </si>
  <si>
    <t>220212540000004</t>
  </si>
  <si>
    <t>420219901000118</t>
  </si>
  <si>
    <t>FECHA DE PUBLICACIÓN: 16/11/2021</t>
  </si>
  <si>
    <t>220219901000091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</si>
</sst>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2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1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0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vertical="center"/>
    </xf>
    <xf numFmtId="0" fontId="9" fillId="3" borderId="3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1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0" fillId="4" borderId="1" xfId="7" applyNumberFormat="1" applyFont="1" applyFill="1" applyBorder="1" applyAlignment="1">
      <alignment horizontal="center" vertical="center"/>
    </xf>
    <xf numFmtId="9" fontId="10" fillId="4" borderId="1" xfId="7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vertical="center"/>
    </xf>
    <xf numFmtId="0" fontId="9" fillId="5" borderId="1" xfId="2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horizontal="right" vertical="center"/>
    </xf>
    <xf numFmtId="164" fontId="10" fillId="4" borderId="0" xfId="7" applyNumberFormat="1" applyFont="1" applyFill="1" applyBorder="1" applyAlignment="1">
      <alignment vertical="center"/>
    </xf>
    <xf numFmtId="9" fontId="11" fillId="7" borderId="0" xfId="7" applyFont="1" applyFill="1" applyAlignment="1">
      <alignment vertical="center" wrapText="1"/>
    </xf>
    <xf numFmtId="3" fontId="10" fillId="9" borderId="0" xfId="0" applyNumberFormat="1" applyFont="1" applyFill="1" applyBorder="1" applyAlignment="1">
      <alignment horizontal="center" vertical="center"/>
    </xf>
    <xf numFmtId="9" fontId="10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9" fillId="5" borderId="2" xfId="2" applyFont="1" applyFill="1" applyBorder="1" applyAlignment="1">
      <alignment vertical="center"/>
    </xf>
    <xf numFmtId="0" fontId="9" fillId="5" borderId="3" xfId="2" applyFont="1" applyFill="1" applyBorder="1" applyAlignment="1">
      <alignment vertical="center"/>
    </xf>
    <xf numFmtId="0" fontId="9" fillId="5" borderId="5" xfId="2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2" fontId="10" fillId="4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6" applyNumberFormat="1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2" fontId="3" fillId="6" borderId="3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vertical="center"/>
    </xf>
    <xf numFmtId="49" fontId="2" fillId="4" borderId="4" xfId="6" applyNumberFormat="1" applyFont="1" applyFill="1" applyBorder="1" applyAlignment="1">
      <alignment vertical="center"/>
    </xf>
    <xf numFmtId="0" fontId="1" fillId="0" borderId="4" xfId="6" applyFont="1" applyFill="1" applyBorder="1" applyAlignment="1">
      <alignment horizontal="center" vertical="center"/>
    </xf>
    <xf numFmtId="0" fontId="11" fillId="1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49" fontId="2" fillId="4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left" vertical="center"/>
    </xf>
    <xf numFmtId="0" fontId="1" fillId="10" borderId="1" xfId="4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10" fillId="4" borderId="0" xfId="0" applyFont="1" applyFill="1"/>
    <xf numFmtId="0" fontId="4" fillId="11" borderId="3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left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 wrapText="1"/>
    </xf>
    <xf numFmtId="9" fontId="1" fillId="0" borderId="1" xfId="8" applyFont="1" applyBorder="1" applyAlignment="1">
      <alignment horizontal="right" vertical="center"/>
    </xf>
    <xf numFmtId="0" fontId="11" fillId="7" borderId="0" xfId="0" applyFont="1" applyFill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H38"/>
  <sheetViews>
    <sheetView showGridLines="0" tabSelected="1" zoomScale="85" zoomScaleNormal="85" workbookViewId="0"/>
  </sheetViews>
  <sheetFormatPr baseColWidth="10" defaultColWidth="11.42578125" defaultRowHeight="14.25" x14ac:dyDescent="0.25"/>
  <cols>
    <col min="1" max="1" width="4.28515625" style="10" customWidth="1"/>
    <col min="2" max="2" width="28.42578125" style="10" customWidth="1"/>
    <col min="3" max="3" width="41.42578125" style="10" bestFit="1" customWidth="1"/>
    <col min="4" max="4" width="25.5703125" style="10" bestFit="1" customWidth="1"/>
    <col min="5" max="16384" width="11.42578125" style="10"/>
  </cols>
  <sheetData>
    <row r="1" spans="1:242" x14ac:dyDescent="0.25">
      <c r="A1" s="90" t="s">
        <v>6</v>
      </c>
      <c r="B1" s="90"/>
      <c r="C1" s="90"/>
      <c r="D1" s="90"/>
    </row>
    <row r="2" spans="1:242" x14ac:dyDescent="0.25">
      <c r="A2" s="90" t="s">
        <v>208</v>
      </c>
      <c r="B2" s="90"/>
      <c r="C2" s="90"/>
      <c r="D2" s="90"/>
    </row>
    <row r="3" spans="1:242" x14ac:dyDescent="0.25">
      <c r="A3" s="90" t="s">
        <v>26</v>
      </c>
      <c r="B3" s="90"/>
      <c r="C3" s="90"/>
      <c r="D3" s="90"/>
    </row>
    <row r="4" spans="1:242" x14ac:dyDescent="0.25">
      <c r="A4" s="90" t="s">
        <v>11</v>
      </c>
      <c r="B4" s="90"/>
      <c r="C4" s="90"/>
      <c r="D4" s="90"/>
    </row>
    <row r="5" spans="1:242" x14ac:dyDescent="0.25">
      <c r="A5" s="90" t="s">
        <v>209</v>
      </c>
      <c r="B5" s="90"/>
      <c r="C5" s="90"/>
      <c r="D5" s="90"/>
    </row>
    <row r="6" spans="1:242" x14ac:dyDescent="0.25">
      <c r="A6" s="90" t="s">
        <v>237</v>
      </c>
      <c r="B6" s="90"/>
      <c r="C6" s="90"/>
      <c r="D6" s="90"/>
    </row>
    <row r="7" spans="1:242" x14ac:dyDescent="0.25">
      <c r="A7" s="116" t="s">
        <v>292</v>
      </c>
      <c r="B7" s="116"/>
      <c r="C7" s="116"/>
      <c r="D7" s="116"/>
    </row>
    <row r="8" spans="1:242" x14ac:dyDescent="0.25">
      <c r="A8" s="90" t="s">
        <v>8</v>
      </c>
      <c r="B8" s="90"/>
      <c r="C8" s="90"/>
      <c r="D8" s="90"/>
    </row>
    <row r="9" spans="1:242" x14ac:dyDescent="0.25">
      <c r="A9" s="91" t="s">
        <v>238</v>
      </c>
      <c r="B9" s="91"/>
      <c r="C9" s="91"/>
      <c r="D9" s="91"/>
    </row>
    <row r="10" spans="1:242" x14ac:dyDescent="0.25">
      <c r="A10" s="92" t="s">
        <v>220</v>
      </c>
      <c r="B10" s="92"/>
      <c r="C10" s="92"/>
      <c r="D10" s="92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</row>
    <row r="12" spans="1:242" ht="15" x14ac:dyDescent="0.25">
      <c r="A12" s="98" t="s">
        <v>211</v>
      </c>
      <c r="B12" s="98"/>
      <c r="C12" s="99"/>
    </row>
    <row r="13" spans="1:242" ht="15" x14ac:dyDescent="0.25">
      <c r="A13" s="96" t="s">
        <v>196</v>
      </c>
      <c r="B13" s="88" t="s">
        <v>282</v>
      </c>
      <c r="C13" s="89" t="s">
        <v>221</v>
      </c>
    </row>
    <row r="14" spans="1:242" ht="15" x14ac:dyDescent="0.25">
      <c r="A14" s="93" t="s">
        <v>197</v>
      </c>
      <c r="B14" s="94" t="s">
        <v>232</v>
      </c>
      <c r="C14" s="95" t="s">
        <v>210</v>
      </c>
    </row>
    <row r="15" spans="1:242" ht="15" x14ac:dyDescent="0.25">
      <c r="A15" s="96" t="s">
        <v>198</v>
      </c>
      <c r="B15" s="1" t="s">
        <v>224</v>
      </c>
      <c r="C15" s="8">
        <v>70000000</v>
      </c>
      <c r="D15" s="35"/>
    </row>
    <row r="16" spans="1:242" ht="15" x14ac:dyDescent="0.25">
      <c r="A16" s="96" t="s">
        <v>199</v>
      </c>
      <c r="B16" s="1" t="s">
        <v>222</v>
      </c>
      <c r="C16" s="8">
        <v>6452224</v>
      </c>
      <c r="D16" s="52"/>
    </row>
    <row r="17" spans="1:4" ht="15" x14ac:dyDescent="0.25">
      <c r="A17" s="96" t="s">
        <v>200</v>
      </c>
      <c r="B17" s="1" t="s">
        <v>223</v>
      </c>
      <c r="C17" s="32">
        <v>5144900</v>
      </c>
      <c r="D17" s="52"/>
    </row>
    <row r="18" spans="1:4" ht="15" x14ac:dyDescent="0.25">
      <c r="A18" s="96" t="s">
        <v>201</v>
      </c>
      <c r="B18" s="82" t="s">
        <v>225</v>
      </c>
      <c r="C18" s="11">
        <v>64855100</v>
      </c>
      <c r="D18" s="52"/>
    </row>
    <row r="19" spans="1:4" ht="15" x14ac:dyDescent="0.25">
      <c r="A19" s="96" t="s">
        <v>202</v>
      </c>
      <c r="B19" s="7" t="s">
        <v>226</v>
      </c>
      <c r="C19" s="32">
        <v>4731640</v>
      </c>
      <c r="D19" s="87"/>
    </row>
    <row r="20" spans="1:4" ht="15" x14ac:dyDescent="0.25">
      <c r="A20" s="96" t="s">
        <v>203</v>
      </c>
      <c r="B20" s="7" t="s">
        <v>227</v>
      </c>
      <c r="C20" s="32">
        <v>3469900</v>
      </c>
      <c r="D20" s="87"/>
    </row>
    <row r="21" spans="1:4" ht="15" x14ac:dyDescent="0.25">
      <c r="A21" s="96" t="s">
        <v>204</v>
      </c>
      <c r="B21" s="7" t="s">
        <v>228</v>
      </c>
      <c r="C21" s="32">
        <v>1261740</v>
      </c>
      <c r="D21" s="87"/>
    </row>
    <row r="22" spans="1:4" ht="15" x14ac:dyDescent="0.25">
      <c r="A22" s="96" t="s">
        <v>205</v>
      </c>
      <c r="B22" s="1" t="s">
        <v>229</v>
      </c>
      <c r="C22" s="11">
        <v>0</v>
      </c>
      <c r="D22" s="87"/>
    </row>
    <row r="23" spans="1:4" ht="15" x14ac:dyDescent="0.25">
      <c r="A23" s="96" t="s">
        <v>206</v>
      </c>
      <c r="B23" s="9" t="s">
        <v>230</v>
      </c>
      <c r="C23" s="8" t="s">
        <v>126</v>
      </c>
    </row>
    <row r="24" spans="1:4" ht="15" x14ac:dyDescent="0.25">
      <c r="A24" s="96" t="s">
        <v>207</v>
      </c>
      <c r="B24" s="9" t="s">
        <v>231</v>
      </c>
      <c r="C24" s="115">
        <v>4.9570000000000003E-2</v>
      </c>
      <c r="D24" s="52"/>
    </row>
    <row r="25" spans="1:4" x14ac:dyDescent="0.25">
      <c r="D25" s="52"/>
    </row>
    <row r="26" spans="1:4" s="97" customFormat="1" ht="20.100000000000001" customHeight="1" x14ac:dyDescent="0.2">
      <c r="A26" s="101" t="s">
        <v>13</v>
      </c>
      <c r="B26" s="101"/>
      <c r="C26" s="101"/>
      <c r="D26" s="101"/>
    </row>
    <row r="27" spans="1:4" s="97" customFormat="1" ht="20.100000000000001" customHeight="1" x14ac:dyDescent="0.2">
      <c r="A27" s="102" t="s">
        <v>212</v>
      </c>
      <c r="B27" s="102"/>
      <c r="C27" s="102"/>
      <c r="D27" s="102"/>
    </row>
    <row r="28" spans="1:4" s="97" customFormat="1" ht="30" customHeight="1" x14ac:dyDescent="0.2">
      <c r="A28" s="102" t="s">
        <v>213</v>
      </c>
      <c r="B28" s="102"/>
      <c r="C28" s="102"/>
      <c r="D28" s="102"/>
    </row>
    <row r="29" spans="1:4" s="97" customFormat="1" ht="35.25" customHeight="1" x14ac:dyDescent="0.2">
      <c r="A29" s="102" t="s">
        <v>214</v>
      </c>
      <c r="B29" s="102"/>
      <c r="C29" s="102"/>
      <c r="D29" s="102"/>
    </row>
    <row r="30" spans="1:4" s="97" customFormat="1" ht="36" customHeight="1" x14ac:dyDescent="0.2">
      <c r="A30" s="103" t="s">
        <v>215</v>
      </c>
      <c r="B30" s="103"/>
      <c r="C30" s="103"/>
      <c r="D30" s="103"/>
    </row>
    <row r="31" spans="1:4" s="97" customFormat="1" ht="46.5" customHeight="1" x14ac:dyDescent="0.2">
      <c r="A31" s="105" t="s">
        <v>170</v>
      </c>
      <c r="B31" s="105"/>
      <c r="C31" s="105"/>
      <c r="D31" s="105"/>
    </row>
    <row r="32" spans="1:4" s="97" customFormat="1" ht="34.5" customHeight="1" x14ac:dyDescent="0.2">
      <c r="A32" s="103" t="s">
        <v>171</v>
      </c>
      <c r="B32" s="103"/>
      <c r="C32" s="103"/>
      <c r="D32" s="103"/>
    </row>
    <row r="33" spans="1:4" s="97" customFormat="1" ht="51.75" customHeight="1" x14ac:dyDescent="0.2">
      <c r="A33" s="106" t="s">
        <v>172</v>
      </c>
      <c r="B33" s="106"/>
      <c r="C33" s="106"/>
      <c r="D33" s="106"/>
    </row>
    <row r="34" spans="1:4" s="97" customFormat="1" ht="50.25" customHeight="1" x14ac:dyDescent="0.2">
      <c r="A34" s="106" t="s">
        <v>173</v>
      </c>
      <c r="B34" s="106"/>
      <c r="C34" s="106"/>
      <c r="D34" s="106"/>
    </row>
    <row r="35" spans="1:4" s="97" customFormat="1" ht="50.25" customHeight="1" x14ac:dyDescent="0.2">
      <c r="A35" s="106" t="s">
        <v>216</v>
      </c>
      <c r="B35" s="106"/>
      <c r="C35" s="106"/>
      <c r="D35" s="106"/>
    </row>
    <row r="36" spans="1:4" s="97" customFormat="1" ht="35.25" customHeight="1" x14ac:dyDescent="0.2">
      <c r="A36" s="102" t="s">
        <v>217</v>
      </c>
      <c r="B36" s="102"/>
      <c r="C36" s="102"/>
      <c r="D36" s="102"/>
    </row>
    <row r="37" spans="1:4" s="97" customFormat="1" ht="66" customHeight="1" x14ac:dyDescent="0.2">
      <c r="A37" s="104" t="s">
        <v>218</v>
      </c>
      <c r="B37" s="104"/>
      <c r="C37" s="104"/>
      <c r="D37" s="104"/>
    </row>
    <row r="38" spans="1:4" s="97" customFormat="1" ht="35.25" customHeight="1" x14ac:dyDescent="0.2">
      <c r="A38" s="102" t="s">
        <v>219</v>
      </c>
      <c r="B38" s="102"/>
      <c r="C38" s="102"/>
      <c r="D38" s="102"/>
    </row>
  </sheetData>
  <mergeCells count="74">
    <mergeCell ref="A36:D36"/>
    <mergeCell ref="A37:D37"/>
    <mergeCell ref="A38:D38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HW10:HZ10"/>
    <mergeCell ref="IA10:ID10"/>
    <mergeCell ref="IE10:IH10"/>
    <mergeCell ref="GY10:HB10"/>
    <mergeCell ref="HC10:HF10"/>
    <mergeCell ref="HG10:HJ10"/>
    <mergeCell ref="HK10:HN10"/>
    <mergeCell ref="HO10:HR10"/>
    <mergeCell ref="HS10:HV10"/>
    <mergeCell ref="GU10:GX10"/>
    <mergeCell ref="FC10:FF10"/>
    <mergeCell ref="FG10:FJ10"/>
    <mergeCell ref="FK10:FN10"/>
    <mergeCell ref="FO10:FR10"/>
    <mergeCell ref="FS10:FV10"/>
    <mergeCell ref="FW10:FZ10"/>
    <mergeCell ref="GA10:GD10"/>
    <mergeCell ref="GE10:GH10"/>
    <mergeCell ref="GI10:GL10"/>
    <mergeCell ref="GM10:GP10"/>
    <mergeCell ref="GQ10:GT10"/>
    <mergeCell ref="EY10:FB10"/>
    <mergeCell ref="DG10:DJ10"/>
    <mergeCell ref="DK10:DN10"/>
    <mergeCell ref="DO10:DR10"/>
    <mergeCell ref="DS10:DV10"/>
    <mergeCell ref="DW10:DZ10"/>
    <mergeCell ref="EA10:ED10"/>
    <mergeCell ref="EE10:EH10"/>
    <mergeCell ref="EI10:EL10"/>
    <mergeCell ref="EM10:EP10"/>
    <mergeCell ref="EQ10:ET10"/>
    <mergeCell ref="EU10:EX10"/>
    <mergeCell ref="DC10:DF10"/>
    <mergeCell ref="BK10:BN10"/>
    <mergeCell ref="BO10:BR10"/>
    <mergeCell ref="BS10:BV10"/>
    <mergeCell ref="BW10:BZ10"/>
    <mergeCell ref="CA10:CD10"/>
    <mergeCell ref="CE10:CH10"/>
    <mergeCell ref="CI10:CL10"/>
    <mergeCell ref="CM10:CP10"/>
    <mergeCell ref="CQ10:CT10"/>
    <mergeCell ref="CU10:CX10"/>
    <mergeCell ref="CY10:DB10"/>
    <mergeCell ref="AQ10:AT10"/>
    <mergeCell ref="AU10:AX10"/>
    <mergeCell ref="AY10:BB10"/>
    <mergeCell ref="BC10:BF10"/>
    <mergeCell ref="BG10:BJ10"/>
    <mergeCell ref="A12:C12"/>
    <mergeCell ref="AM10:AP10"/>
    <mergeCell ref="AI10:AL10"/>
    <mergeCell ref="E10:F10"/>
    <mergeCell ref="G10:J10"/>
    <mergeCell ref="K10:N10"/>
    <mergeCell ref="O10:R10"/>
    <mergeCell ref="S10:V10"/>
    <mergeCell ref="W10:Z10"/>
    <mergeCell ref="AA10:AD10"/>
    <mergeCell ref="AE10:A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101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8.85546875" style="10" customWidth="1"/>
    <col min="2" max="2" width="23.140625" style="10" bestFit="1" customWidth="1"/>
    <col min="3" max="3" width="33.5703125" style="42" customWidth="1"/>
    <col min="4" max="4" width="14.28515625" style="57" customWidth="1"/>
    <col min="5" max="5" width="17.5703125" style="42" customWidth="1"/>
    <col min="6" max="6" width="14" style="42" customWidth="1"/>
    <col min="7" max="7" width="14.7109375" style="42" customWidth="1"/>
    <col min="8" max="8" width="17.28515625" style="42" customWidth="1"/>
    <col min="9" max="9" width="23.42578125" style="42" bestFit="1" customWidth="1"/>
    <col min="10" max="10" width="17.140625" style="42" customWidth="1"/>
    <col min="11" max="11" width="22.140625" style="42" customWidth="1"/>
    <col min="12" max="12" width="13.140625" style="42" customWidth="1"/>
    <col min="13" max="13" width="17" style="42" customWidth="1"/>
    <col min="14" max="14" width="14.28515625" style="60" customWidth="1"/>
    <col min="15" max="15" width="15.28515625" style="42" customWidth="1"/>
    <col min="16" max="16" width="30.7109375" style="42" bestFit="1" customWidth="1"/>
    <col min="17" max="17" width="20.42578125" style="42" customWidth="1"/>
    <col min="18" max="18" width="16.28515625" style="42" customWidth="1"/>
    <col min="19" max="16384" width="11.42578125" style="69"/>
  </cols>
  <sheetData>
    <row r="1" spans="1:18" s="45" customFormat="1" x14ac:dyDescent="0.25">
      <c r="A1" s="116" t="s">
        <v>6</v>
      </c>
      <c r="B1" s="117"/>
      <c r="C1" s="117"/>
      <c r="D1" s="117"/>
      <c r="N1" s="60"/>
    </row>
    <row r="2" spans="1:18" s="45" customFormat="1" x14ac:dyDescent="0.25">
      <c r="A2" s="116" t="s">
        <v>208</v>
      </c>
      <c r="B2" s="117"/>
      <c r="C2" s="117"/>
      <c r="D2" s="117"/>
      <c r="N2" s="60"/>
    </row>
    <row r="3" spans="1:18" s="45" customFormat="1" x14ac:dyDescent="0.25">
      <c r="A3" s="116" t="s">
        <v>26</v>
      </c>
      <c r="B3" s="117"/>
      <c r="C3" s="117"/>
      <c r="D3" s="117"/>
      <c r="N3" s="60"/>
    </row>
    <row r="4" spans="1:18" s="45" customFormat="1" x14ac:dyDescent="0.25">
      <c r="A4" s="116" t="s">
        <v>11</v>
      </c>
      <c r="B4" s="117"/>
      <c r="C4" s="117"/>
      <c r="D4" s="117"/>
      <c r="G4" s="118"/>
      <c r="L4" s="118"/>
      <c r="N4" s="60"/>
    </row>
    <row r="5" spans="1:18" s="45" customFormat="1" x14ac:dyDescent="0.25">
      <c r="A5" s="116" t="s">
        <v>209</v>
      </c>
      <c r="B5" s="117"/>
      <c r="C5" s="117"/>
      <c r="D5" s="117"/>
      <c r="G5" s="118"/>
      <c r="L5" s="118"/>
      <c r="N5" s="60"/>
    </row>
    <row r="6" spans="1:18" s="45" customFormat="1" x14ac:dyDescent="0.25">
      <c r="A6" s="116" t="s">
        <v>237</v>
      </c>
      <c r="B6" s="117"/>
      <c r="C6" s="117"/>
      <c r="D6" s="117"/>
      <c r="L6" s="118"/>
      <c r="N6" s="60"/>
    </row>
    <row r="7" spans="1:18" s="45" customFormat="1" x14ac:dyDescent="0.25">
      <c r="A7" s="116" t="s">
        <v>292</v>
      </c>
      <c r="B7" s="117"/>
      <c r="C7" s="117"/>
      <c r="D7" s="117"/>
      <c r="N7" s="60"/>
    </row>
    <row r="8" spans="1:18" s="45" customFormat="1" x14ac:dyDescent="0.25">
      <c r="A8" s="116" t="s">
        <v>8</v>
      </c>
      <c r="B8" s="117"/>
      <c r="C8" s="117"/>
      <c r="D8" s="117"/>
      <c r="N8" s="60"/>
    </row>
    <row r="9" spans="1:18" s="45" customFormat="1" x14ac:dyDescent="0.25">
      <c r="A9" s="117" t="s">
        <v>238</v>
      </c>
      <c r="B9" s="117"/>
      <c r="C9" s="117"/>
      <c r="D9" s="117"/>
      <c r="N9" s="60"/>
    </row>
    <row r="10" spans="1:18" s="45" customFormat="1" x14ac:dyDescent="0.25">
      <c r="A10" s="92" t="s">
        <v>220</v>
      </c>
      <c r="B10" s="119"/>
      <c r="C10" s="119"/>
      <c r="D10" s="119"/>
      <c r="N10" s="60"/>
    </row>
    <row r="11" spans="1:18" s="67" customFormat="1" x14ac:dyDescent="0.25">
      <c r="A11" s="68"/>
      <c r="B11" s="68"/>
      <c r="D11" s="63"/>
      <c r="N11" s="70"/>
    </row>
    <row r="12" spans="1:18" s="68" customFormat="1" ht="15" x14ac:dyDescent="0.25">
      <c r="A12" s="108" t="s">
        <v>15</v>
      </c>
      <c r="B12" s="109"/>
      <c r="C12" s="109"/>
      <c r="D12" s="110"/>
      <c r="E12" s="111" t="s">
        <v>167</v>
      </c>
      <c r="F12" s="112"/>
      <c r="G12" s="108" t="s">
        <v>93</v>
      </c>
      <c r="H12" s="109"/>
      <c r="I12" s="109"/>
      <c r="J12" s="109"/>
      <c r="K12" s="109"/>
      <c r="L12" s="109"/>
      <c r="M12" s="79" t="s">
        <v>91</v>
      </c>
      <c r="N12" s="80"/>
      <c r="O12" s="29" t="s">
        <v>16</v>
      </c>
      <c r="P12" s="30"/>
      <c r="Q12" s="30"/>
      <c r="R12" s="31"/>
    </row>
    <row r="13" spans="1:18" s="64" customFormat="1" ht="47.25" x14ac:dyDescent="0.25">
      <c r="A13" s="2" t="s">
        <v>5</v>
      </c>
      <c r="B13" s="36" t="s">
        <v>1</v>
      </c>
      <c r="C13" s="2" t="s">
        <v>17</v>
      </c>
      <c r="D13" s="2" t="s">
        <v>29</v>
      </c>
      <c r="E13" s="43" t="s">
        <v>92</v>
      </c>
      <c r="F13" s="41" t="s">
        <v>236</v>
      </c>
      <c r="G13" s="2" t="s">
        <v>175</v>
      </c>
      <c r="H13" s="2" t="s">
        <v>184</v>
      </c>
      <c r="I13" s="2" t="s">
        <v>3</v>
      </c>
      <c r="J13" s="2" t="s">
        <v>185</v>
      </c>
      <c r="K13" s="2" t="s">
        <v>234</v>
      </c>
      <c r="L13" s="2" t="s">
        <v>23</v>
      </c>
      <c r="M13" s="72" t="s">
        <v>235</v>
      </c>
      <c r="N13" s="73" t="s">
        <v>169</v>
      </c>
      <c r="O13" s="3" t="s">
        <v>22</v>
      </c>
      <c r="P13" s="74" t="s">
        <v>0</v>
      </c>
      <c r="Q13" s="4" t="s">
        <v>24</v>
      </c>
      <c r="R13" s="3" t="s">
        <v>165</v>
      </c>
    </row>
    <row r="14" spans="1:18" s="68" customFormat="1" ht="15" customHeight="1" x14ac:dyDescent="0.25">
      <c r="A14" s="59" t="s">
        <v>190</v>
      </c>
      <c r="B14" s="61" t="s">
        <v>186</v>
      </c>
      <c r="C14" s="61" t="s">
        <v>187</v>
      </c>
      <c r="D14" s="75" t="s">
        <v>93</v>
      </c>
      <c r="E14" s="58">
        <v>500000</v>
      </c>
      <c r="F14" s="58">
        <v>70000000</v>
      </c>
      <c r="G14" s="58">
        <v>500000</v>
      </c>
      <c r="H14" s="61" t="s">
        <v>18</v>
      </c>
      <c r="I14" s="61" t="s">
        <v>192</v>
      </c>
      <c r="J14" s="61" t="s">
        <v>193</v>
      </c>
      <c r="K14" s="22" t="s">
        <v>283</v>
      </c>
      <c r="L14" s="58">
        <v>500000</v>
      </c>
      <c r="M14" s="76"/>
      <c r="N14" s="58">
        <v>500000</v>
      </c>
      <c r="O14" s="76"/>
      <c r="P14" s="76"/>
      <c r="Q14" s="76"/>
      <c r="R14" s="77"/>
    </row>
    <row r="15" spans="1:18" s="68" customFormat="1" ht="15" customHeight="1" x14ac:dyDescent="0.25">
      <c r="A15" s="59" t="s">
        <v>191</v>
      </c>
      <c r="B15" s="61" t="s">
        <v>188</v>
      </c>
      <c r="C15" s="61" t="s">
        <v>189</v>
      </c>
      <c r="D15" s="75" t="s">
        <v>93</v>
      </c>
      <c r="E15" s="58">
        <v>1000000</v>
      </c>
      <c r="F15" s="58">
        <v>69500000</v>
      </c>
      <c r="G15" s="58">
        <v>1000000</v>
      </c>
      <c r="H15" s="61" t="s">
        <v>18</v>
      </c>
      <c r="I15" s="61" t="s">
        <v>194</v>
      </c>
      <c r="J15" s="61" t="s">
        <v>195</v>
      </c>
      <c r="K15" s="22" t="s">
        <v>284</v>
      </c>
      <c r="L15" s="58">
        <v>1000000</v>
      </c>
      <c r="M15" s="76"/>
      <c r="N15" s="58">
        <v>1000000</v>
      </c>
      <c r="O15" s="76"/>
      <c r="P15" s="76"/>
      <c r="Q15" s="76"/>
      <c r="R15" s="77"/>
    </row>
    <row r="16" spans="1:18" s="68" customFormat="1" ht="15" customHeight="1" x14ac:dyDescent="0.25">
      <c r="A16" s="59"/>
      <c r="B16" s="61" t="s">
        <v>255</v>
      </c>
      <c r="C16" s="61" t="s">
        <v>239</v>
      </c>
      <c r="D16" s="75" t="s">
        <v>93</v>
      </c>
      <c r="E16" s="58">
        <v>362290</v>
      </c>
      <c r="F16" s="58"/>
      <c r="G16" s="58"/>
      <c r="H16" s="61" t="s">
        <v>20</v>
      </c>
      <c r="I16" s="61" t="s">
        <v>267</v>
      </c>
      <c r="J16" s="61" t="s">
        <v>183</v>
      </c>
      <c r="K16" s="22" t="s">
        <v>183</v>
      </c>
      <c r="L16" s="58"/>
      <c r="M16" s="76"/>
      <c r="N16" s="58"/>
      <c r="O16" s="76"/>
      <c r="P16" s="76"/>
      <c r="Q16" s="76"/>
      <c r="R16" s="77"/>
    </row>
    <row r="17" spans="1:18" s="68" customFormat="1" ht="15" customHeight="1" x14ac:dyDescent="0.25">
      <c r="A17" s="59"/>
      <c r="B17" s="61" t="s">
        <v>256</v>
      </c>
      <c r="C17" s="61" t="s">
        <v>240</v>
      </c>
      <c r="D17" s="75" t="s">
        <v>93</v>
      </c>
      <c r="E17" s="58">
        <v>691440</v>
      </c>
      <c r="F17" s="58"/>
      <c r="G17" s="58"/>
      <c r="H17" s="61" t="s">
        <v>20</v>
      </c>
      <c r="I17" s="61" t="s">
        <v>268</v>
      </c>
      <c r="J17" s="61" t="s">
        <v>183</v>
      </c>
      <c r="K17" s="22" t="s">
        <v>183</v>
      </c>
      <c r="L17" s="58"/>
      <c r="M17" s="76"/>
      <c r="N17" s="58"/>
      <c r="O17" s="76"/>
      <c r="P17" s="76"/>
      <c r="Q17" s="76"/>
      <c r="R17" s="77"/>
    </row>
    <row r="18" spans="1:18" s="68" customFormat="1" ht="15" customHeight="1" x14ac:dyDescent="0.25">
      <c r="A18" s="59" t="s">
        <v>181</v>
      </c>
      <c r="B18" s="61" t="s">
        <v>257</v>
      </c>
      <c r="C18" s="61" t="s">
        <v>241</v>
      </c>
      <c r="D18" s="75" t="s">
        <v>93</v>
      </c>
      <c r="E18" s="58">
        <v>362290</v>
      </c>
      <c r="F18" s="58">
        <v>68500000</v>
      </c>
      <c r="G18" s="58">
        <v>360000</v>
      </c>
      <c r="H18" s="61" t="s">
        <v>18</v>
      </c>
      <c r="I18" s="61" t="s">
        <v>269</v>
      </c>
      <c r="J18" s="61" t="s">
        <v>195</v>
      </c>
      <c r="K18" s="22" t="s">
        <v>285</v>
      </c>
      <c r="L18" s="58">
        <v>360000</v>
      </c>
      <c r="M18" s="76">
        <v>360000</v>
      </c>
      <c r="N18" s="58">
        <v>0</v>
      </c>
      <c r="O18" s="76"/>
      <c r="P18" s="76"/>
      <c r="Q18" s="76"/>
      <c r="R18" s="77"/>
    </row>
    <row r="19" spans="1:18" s="68" customFormat="1" ht="15" customHeight="1" x14ac:dyDescent="0.25">
      <c r="A19" s="59" t="s">
        <v>251</v>
      </c>
      <c r="B19" s="61" t="s">
        <v>258</v>
      </c>
      <c r="C19" s="61" t="s">
        <v>242</v>
      </c>
      <c r="D19" s="75" t="s">
        <v>93</v>
      </c>
      <c r="E19" s="58">
        <v>691440</v>
      </c>
      <c r="F19" s="58">
        <v>68140000</v>
      </c>
      <c r="G19" s="58">
        <v>690000</v>
      </c>
      <c r="H19" s="61" t="s">
        <v>18</v>
      </c>
      <c r="I19" s="61" t="s">
        <v>270</v>
      </c>
      <c r="J19" s="61" t="s">
        <v>271</v>
      </c>
      <c r="K19" s="22" t="s">
        <v>286</v>
      </c>
      <c r="L19" s="58">
        <v>690000</v>
      </c>
      <c r="M19" s="76">
        <v>690000</v>
      </c>
      <c r="N19" s="58">
        <v>0</v>
      </c>
      <c r="O19" s="76"/>
      <c r="P19" s="76"/>
      <c r="Q19" s="76"/>
      <c r="R19" s="77"/>
    </row>
    <row r="20" spans="1:18" s="68" customFormat="1" ht="15" customHeight="1" x14ac:dyDescent="0.25">
      <c r="A20" s="59"/>
      <c r="B20" s="61" t="s">
        <v>259</v>
      </c>
      <c r="C20" s="61" t="s">
        <v>243</v>
      </c>
      <c r="D20" s="75" t="s">
        <v>93</v>
      </c>
      <c r="E20" s="58">
        <v>175000</v>
      </c>
      <c r="F20" s="58"/>
      <c r="G20" s="58"/>
      <c r="H20" s="61" t="s">
        <v>20</v>
      </c>
      <c r="I20" s="61" t="s">
        <v>272</v>
      </c>
      <c r="J20" s="61" t="s">
        <v>183</v>
      </c>
      <c r="K20" s="22" t="s">
        <v>183</v>
      </c>
      <c r="L20" s="58" t="s">
        <v>183</v>
      </c>
      <c r="M20" s="76"/>
      <c r="N20" s="58"/>
      <c r="O20" s="76"/>
      <c r="P20" s="76"/>
      <c r="Q20" s="76"/>
      <c r="R20" s="77"/>
    </row>
    <row r="21" spans="1:18" s="68" customFormat="1" ht="15" customHeight="1" x14ac:dyDescent="0.25">
      <c r="A21" s="59" t="s">
        <v>180</v>
      </c>
      <c r="B21" s="61" t="s">
        <v>260</v>
      </c>
      <c r="C21" s="61" t="s">
        <v>244</v>
      </c>
      <c r="D21" s="75" t="s">
        <v>93</v>
      </c>
      <c r="E21" s="58">
        <v>237640</v>
      </c>
      <c r="F21" s="58">
        <v>67450000</v>
      </c>
      <c r="G21" s="58">
        <v>237640</v>
      </c>
      <c r="H21" s="61" t="s">
        <v>18</v>
      </c>
      <c r="I21" s="61" t="s">
        <v>273</v>
      </c>
      <c r="J21" s="61" t="s">
        <v>274</v>
      </c>
      <c r="K21" s="22" t="s">
        <v>287</v>
      </c>
      <c r="L21" s="58">
        <v>237640</v>
      </c>
      <c r="M21" s="76">
        <v>237640</v>
      </c>
      <c r="N21" s="58">
        <v>0</v>
      </c>
      <c r="O21" s="76"/>
      <c r="P21" s="76"/>
      <c r="Q21" s="76"/>
      <c r="R21" s="77"/>
    </row>
    <row r="22" spans="1:18" s="68" customFormat="1" ht="15" customHeight="1" x14ac:dyDescent="0.25">
      <c r="A22" s="59" t="s">
        <v>251</v>
      </c>
      <c r="B22" s="61" t="s">
        <v>261</v>
      </c>
      <c r="C22" s="61" t="s">
        <v>245</v>
      </c>
      <c r="D22" s="75" t="s">
        <v>166</v>
      </c>
      <c r="E22" s="58">
        <v>720000</v>
      </c>
      <c r="F22" s="58">
        <v>67212360</v>
      </c>
      <c r="G22" s="58">
        <v>720000</v>
      </c>
      <c r="H22" s="61" t="s">
        <v>18</v>
      </c>
      <c r="I22" s="61" t="s">
        <v>275</v>
      </c>
      <c r="J22" s="61" t="s">
        <v>271</v>
      </c>
      <c r="K22" s="22" t="s">
        <v>288</v>
      </c>
      <c r="L22" s="58">
        <v>720000</v>
      </c>
      <c r="M22" s="76">
        <v>720000</v>
      </c>
      <c r="N22" s="58">
        <v>0</v>
      </c>
      <c r="O22" s="76"/>
      <c r="P22" s="76"/>
      <c r="Q22" s="76"/>
      <c r="R22" s="77"/>
    </row>
    <row r="23" spans="1:18" s="68" customFormat="1" ht="15" customHeight="1" x14ac:dyDescent="0.25">
      <c r="A23" s="59" t="s">
        <v>253</v>
      </c>
      <c r="B23" s="61" t="s">
        <v>262</v>
      </c>
      <c r="C23" s="61" t="s">
        <v>246</v>
      </c>
      <c r="D23" s="75" t="s">
        <v>93</v>
      </c>
      <c r="E23" s="58">
        <v>504000</v>
      </c>
      <c r="F23" s="58">
        <v>66492360</v>
      </c>
      <c r="G23" s="58">
        <v>504000</v>
      </c>
      <c r="H23" s="61" t="s">
        <v>18</v>
      </c>
      <c r="I23" s="61" t="s">
        <v>276</v>
      </c>
      <c r="J23" s="61" t="s">
        <v>193</v>
      </c>
      <c r="K23" s="22" t="s">
        <v>289</v>
      </c>
      <c r="L23" s="58">
        <v>504000</v>
      </c>
      <c r="M23" s="76">
        <v>504000</v>
      </c>
      <c r="N23" s="58">
        <v>0</v>
      </c>
      <c r="O23" s="76"/>
      <c r="P23" s="76"/>
      <c r="Q23" s="76"/>
      <c r="R23" s="77"/>
    </row>
    <row r="24" spans="1:18" s="68" customFormat="1" ht="15" customHeight="1" x14ac:dyDescent="0.25">
      <c r="A24" s="59" t="s">
        <v>252</v>
      </c>
      <c r="B24" s="61" t="s">
        <v>263</v>
      </c>
      <c r="C24" s="61" t="s">
        <v>247</v>
      </c>
      <c r="D24" s="75" t="s">
        <v>93</v>
      </c>
      <c r="E24" s="58">
        <v>175000</v>
      </c>
      <c r="F24" s="58">
        <v>65988360</v>
      </c>
      <c r="G24" s="58">
        <v>175000</v>
      </c>
      <c r="H24" s="61" t="s">
        <v>18</v>
      </c>
      <c r="I24" s="61" t="s">
        <v>277</v>
      </c>
      <c r="J24" s="61" t="s">
        <v>193</v>
      </c>
      <c r="K24" s="22" t="s">
        <v>293</v>
      </c>
      <c r="L24" s="58" t="s">
        <v>183</v>
      </c>
      <c r="M24" s="76"/>
      <c r="N24" s="58">
        <v>175000</v>
      </c>
      <c r="O24" s="76"/>
      <c r="P24" s="76"/>
      <c r="Q24" s="76"/>
      <c r="R24" s="77"/>
    </row>
    <row r="25" spans="1:18" s="68" customFormat="1" ht="15" customHeight="1" x14ac:dyDescent="0.25">
      <c r="A25" s="59" t="s">
        <v>254</v>
      </c>
      <c r="B25" s="61" t="s">
        <v>264</v>
      </c>
      <c r="C25" s="61" t="s">
        <v>248</v>
      </c>
      <c r="D25" s="75" t="s">
        <v>93</v>
      </c>
      <c r="E25" s="58">
        <v>720000</v>
      </c>
      <c r="F25" s="58">
        <v>65813360</v>
      </c>
      <c r="G25" s="58">
        <v>720000</v>
      </c>
      <c r="H25" s="61" t="s">
        <v>18</v>
      </c>
      <c r="I25" s="61" t="s">
        <v>278</v>
      </c>
      <c r="J25" s="61" t="s">
        <v>193</v>
      </c>
      <c r="K25" s="22" t="s">
        <v>290</v>
      </c>
      <c r="L25" s="58">
        <v>720000</v>
      </c>
      <c r="M25" s="76">
        <v>720000</v>
      </c>
      <c r="N25" s="58">
        <v>0</v>
      </c>
      <c r="O25" s="76"/>
      <c r="P25" s="76"/>
      <c r="Q25" s="76"/>
      <c r="R25" s="77"/>
    </row>
    <row r="26" spans="1:18" s="68" customFormat="1" ht="15" customHeight="1" x14ac:dyDescent="0.25">
      <c r="A26" s="59"/>
      <c r="B26" s="61" t="s">
        <v>265</v>
      </c>
      <c r="C26" s="61" t="s">
        <v>249</v>
      </c>
      <c r="D26" s="75" t="s">
        <v>93</v>
      </c>
      <c r="E26" s="58">
        <v>74864</v>
      </c>
      <c r="F26" s="58"/>
      <c r="G26" s="58"/>
      <c r="H26" s="61" t="s">
        <v>20</v>
      </c>
      <c r="I26" s="61" t="s">
        <v>279</v>
      </c>
      <c r="J26" s="61" t="s">
        <v>183</v>
      </c>
      <c r="K26" s="22" t="s">
        <v>183</v>
      </c>
      <c r="L26" s="58" t="s">
        <v>183</v>
      </c>
      <c r="M26" s="76"/>
      <c r="N26" s="58"/>
      <c r="O26" s="76"/>
      <c r="P26" s="76"/>
      <c r="Q26" s="76"/>
      <c r="R26" s="77"/>
    </row>
    <row r="27" spans="1:18" s="68" customFormat="1" ht="15" customHeight="1" x14ac:dyDescent="0.25">
      <c r="A27" s="59" t="s">
        <v>180</v>
      </c>
      <c r="B27" s="61" t="s">
        <v>266</v>
      </c>
      <c r="C27" s="61" t="s">
        <v>250</v>
      </c>
      <c r="D27" s="75" t="s">
        <v>166</v>
      </c>
      <c r="E27" s="58">
        <v>238260</v>
      </c>
      <c r="F27" s="58">
        <v>65093360</v>
      </c>
      <c r="G27" s="58">
        <v>238260</v>
      </c>
      <c r="H27" s="61" t="s">
        <v>18</v>
      </c>
      <c r="I27" s="61" t="s">
        <v>280</v>
      </c>
      <c r="J27" s="61" t="s">
        <v>274</v>
      </c>
      <c r="K27" s="22" t="s">
        <v>291</v>
      </c>
      <c r="L27" s="58">
        <v>238260</v>
      </c>
      <c r="M27" s="76">
        <v>238260</v>
      </c>
      <c r="N27" s="58">
        <v>0</v>
      </c>
      <c r="O27" s="76"/>
      <c r="P27" s="76"/>
      <c r="Q27" s="76"/>
      <c r="R27" s="77"/>
    </row>
    <row r="28" spans="1:18" s="68" customFormat="1" ht="15" customHeight="1" x14ac:dyDescent="0.25">
      <c r="A28" s="83"/>
      <c r="B28" s="62"/>
      <c r="C28" s="62"/>
      <c r="D28" s="71"/>
      <c r="E28" s="84"/>
      <c r="F28" s="63"/>
      <c r="G28" s="84"/>
      <c r="H28" s="62"/>
      <c r="I28" s="62"/>
      <c r="J28" s="62"/>
      <c r="K28" s="56"/>
      <c r="L28" s="63"/>
      <c r="M28" s="85"/>
      <c r="N28" s="63"/>
      <c r="O28" s="85"/>
      <c r="P28" s="85"/>
      <c r="Q28" s="85"/>
      <c r="R28" s="86"/>
    </row>
    <row r="29" spans="1:18" ht="89.25" customHeight="1" x14ac:dyDescent="0.25">
      <c r="A29" s="107" t="s">
        <v>233</v>
      </c>
      <c r="B29" s="107"/>
      <c r="C29" s="107"/>
      <c r="D29" s="64"/>
    </row>
    <row r="30" spans="1:18" s="42" customFormat="1" ht="48.75" customHeight="1" x14ac:dyDescent="0.25">
      <c r="A30" s="120" t="s">
        <v>281</v>
      </c>
      <c r="B30" s="120"/>
      <c r="C30" s="120"/>
      <c r="D30" s="10"/>
      <c r="N30" s="60"/>
    </row>
    <row r="31" spans="1:18" ht="24.95" customHeight="1" x14ac:dyDescent="0.25">
      <c r="A31" s="107" t="s">
        <v>164</v>
      </c>
      <c r="B31" s="107"/>
      <c r="C31" s="107"/>
      <c r="D31" s="64"/>
    </row>
    <row r="32" spans="1:18" s="68" customFormat="1" ht="15" customHeight="1" x14ac:dyDescent="0.25">
      <c r="A32" s="83"/>
      <c r="B32" s="62"/>
      <c r="C32" s="62"/>
      <c r="D32" s="71"/>
      <c r="E32" s="84"/>
      <c r="F32" s="63"/>
      <c r="G32" s="84"/>
      <c r="H32" s="62"/>
      <c r="I32" s="62"/>
      <c r="J32" s="62"/>
      <c r="K32" s="62"/>
      <c r="L32" s="84"/>
      <c r="M32" s="85"/>
      <c r="N32" s="63"/>
      <c r="O32" s="85"/>
      <c r="P32" s="85"/>
      <c r="Q32" s="85"/>
      <c r="R32" s="86"/>
    </row>
    <row r="33" spans="1:18" s="68" customFormat="1" ht="15" customHeight="1" x14ac:dyDescent="0.25">
      <c r="A33" s="83"/>
      <c r="B33" s="62"/>
      <c r="C33" s="62"/>
      <c r="D33" s="71"/>
      <c r="E33" s="84"/>
      <c r="F33" s="63"/>
      <c r="G33" s="84"/>
      <c r="H33" s="62"/>
      <c r="I33" s="62"/>
      <c r="J33" s="62"/>
      <c r="K33" s="62"/>
      <c r="L33" s="84"/>
      <c r="M33" s="85"/>
      <c r="N33" s="63"/>
      <c r="O33" s="85"/>
      <c r="P33" s="85"/>
      <c r="Q33" s="85"/>
      <c r="R33" s="86"/>
    </row>
    <row r="34" spans="1:18" s="68" customFormat="1" ht="15" customHeight="1" x14ac:dyDescent="0.25">
      <c r="A34" s="83"/>
      <c r="B34" s="62"/>
      <c r="C34" s="62"/>
      <c r="D34" s="71"/>
      <c r="E34" s="84"/>
      <c r="F34" s="63"/>
      <c r="G34" s="84"/>
      <c r="H34" s="62"/>
      <c r="I34" s="62"/>
      <c r="J34" s="62"/>
      <c r="K34" s="62"/>
      <c r="L34" s="84"/>
      <c r="M34" s="85"/>
      <c r="N34" s="63"/>
      <c r="O34" s="85"/>
      <c r="P34" s="85"/>
      <c r="Q34" s="85"/>
      <c r="R34" s="86"/>
    </row>
    <row r="35" spans="1:18" s="68" customFormat="1" ht="15" customHeight="1" x14ac:dyDescent="0.25">
      <c r="A35" s="83"/>
      <c r="B35" s="62"/>
      <c r="C35" s="62"/>
      <c r="D35" s="71"/>
      <c r="E35" s="84"/>
      <c r="F35" s="63"/>
      <c r="G35" s="84"/>
      <c r="H35" s="62"/>
      <c r="I35" s="62"/>
      <c r="J35" s="62"/>
      <c r="K35" s="62"/>
      <c r="L35" s="84"/>
      <c r="M35" s="85"/>
      <c r="N35" s="63"/>
      <c r="O35" s="85"/>
      <c r="P35" s="85"/>
      <c r="Q35" s="85"/>
      <c r="R35" s="86"/>
    </row>
    <row r="36" spans="1:18" s="68" customFormat="1" ht="15" customHeight="1" x14ac:dyDescent="0.25">
      <c r="A36" s="83"/>
      <c r="B36" s="62"/>
      <c r="C36" s="62"/>
      <c r="D36" s="71"/>
      <c r="E36" s="84"/>
      <c r="F36" s="63"/>
      <c r="G36" s="84"/>
      <c r="H36" s="62"/>
      <c r="I36" s="62"/>
      <c r="J36" s="62"/>
      <c r="K36" s="62"/>
      <c r="L36" s="84"/>
      <c r="M36" s="85"/>
      <c r="N36" s="63"/>
      <c r="O36" s="85"/>
      <c r="P36" s="85"/>
      <c r="Q36" s="85"/>
      <c r="R36" s="86"/>
    </row>
    <row r="37" spans="1:18" s="68" customFormat="1" ht="15" customHeight="1" x14ac:dyDescent="0.25">
      <c r="A37" s="83"/>
      <c r="B37" s="62"/>
      <c r="C37" s="62"/>
      <c r="D37" s="71"/>
      <c r="E37" s="84"/>
      <c r="F37" s="63"/>
      <c r="G37" s="84"/>
      <c r="H37" s="62"/>
      <c r="I37" s="62"/>
      <c r="J37" s="62"/>
      <c r="K37" s="62"/>
      <c r="L37" s="84"/>
      <c r="M37" s="85"/>
      <c r="N37" s="63"/>
      <c r="O37" s="85"/>
      <c r="P37" s="85"/>
      <c r="Q37" s="85"/>
      <c r="R37" s="86"/>
    </row>
    <row r="38" spans="1:18" s="68" customFormat="1" ht="15" customHeight="1" x14ac:dyDescent="0.25">
      <c r="A38" s="83"/>
      <c r="B38" s="62"/>
      <c r="C38" s="62"/>
      <c r="D38" s="71"/>
      <c r="E38" s="84"/>
      <c r="F38" s="63"/>
      <c r="G38" s="84"/>
      <c r="H38" s="62"/>
      <c r="I38" s="62"/>
      <c r="J38" s="62"/>
      <c r="K38" s="62"/>
      <c r="L38" s="84"/>
      <c r="M38" s="85"/>
      <c r="N38" s="63"/>
      <c r="O38" s="85"/>
      <c r="P38" s="85"/>
      <c r="Q38" s="85"/>
      <c r="R38" s="86"/>
    </row>
    <row r="39" spans="1:18" s="68" customFormat="1" ht="15" customHeight="1" x14ac:dyDescent="0.25">
      <c r="A39" s="83"/>
      <c r="B39" s="62"/>
      <c r="C39" s="62"/>
      <c r="D39" s="71"/>
      <c r="E39" s="84"/>
      <c r="F39" s="63"/>
      <c r="G39" s="84"/>
      <c r="H39" s="62"/>
      <c r="I39" s="62"/>
      <c r="J39" s="62"/>
      <c r="K39" s="62"/>
      <c r="L39" s="84"/>
      <c r="M39" s="85"/>
      <c r="N39" s="63"/>
      <c r="O39" s="85"/>
      <c r="P39" s="85"/>
      <c r="Q39" s="85"/>
      <c r="R39" s="86"/>
    </row>
    <row r="40" spans="1:18" s="68" customFormat="1" ht="15" customHeight="1" x14ac:dyDescent="0.25">
      <c r="A40" s="83"/>
      <c r="B40" s="62"/>
      <c r="C40" s="62"/>
      <c r="D40" s="71"/>
      <c r="E40" s="84"/>
      <c r="F40" s="63"/>
      <c r="G40" s="84"/>
      <c r="H40" s="62"/>
      <c r="I40" s="62"/>
      <c r="J40" s="62"/>
      <c r="K40" s="62"/>
      <c r="L40" s="84"/>
      <c r="M40" s="85"/>
      <c r="N40" s="63"/>
      <c r="O40" s="85"/>
      <c r="P40" s="85"/>
      <c r="Q40" s="85"/>
      <c r="R40" s="86"/>
    </row>
    <row r="41" spans="1:18" s="68" customFormat="1" ht="15" customHeight="1" x14ac:dyDescent="0.25">
      <c r="A41" s="83"/>
      <c r="B41" s="62"/>
      <c r="C41" s="62"/>
      <c r="D41" s="71"/>
      <c r="E41" s="84"/>
      <c r="F41" s="63"/>
      <c r="G41" s="84"/>
      <c r="H41" s="62"/>
      <c r="I41" s="62"/>
      <c r="J41" s="62"/>
      <c r="K41" s="62"/>
      <c r="L41" s="84"/>
      <c r="M41" s="85"/>
      <c r="N41" s="63"/>
      <c r="O41" s="85"/>
      <c r="P41" s="85"/>
      <c r="Q41" s="85"/>
      <c r="R41" s="86"/>
    </row>
    <row r="42" spans="1:18" s="68" customFormat="1" ht="15" customHeight="1" x14ac:dyDescent="0.25">
      <c r="A42" s="83"/>
      <c r="B42" s="62"/>
      <c r="C42" s="62"/>
      <c r="D42" s="71"/>
      <c r="E42" s="84"/>
      <c r="F42" s="63"/>
      <c r="G42" s="84"/>
      <c r="H42" s="62"/>
      <c r="I42" s="62"/>
      <c r="J42" s="62"/>
      <c r="K42" s="62"/>
      <c r="L42" s="84"/>
      <c r="M42" s="85"/>
      <c r="N42" s="63"/>
      <c r="O42" s="85"/>
      <c r="P42" s="85"/>
      <c r="Q42" s="85"/>
      <c r="R42" s="86"/>
    </row>
    <row r="43" spans="1:18" s="68" customFormat="1" ht="15" customHeight="1" x14ac:dyDescent="0.25">
      <c r="A43" s="83"/>
      <c r="B43" s="62"/>
      <c r="C43" s="62"/>
      <c r="D43" s="71"/>
      <c r="E43" s="84"/>
      <c r="F43" s="63"/>
      <c r="G43" s="84"/>
      <c r="H43" s="62"/>
      <c r="I43" s="62"/>
      <c r="J43" s="62"/>
      <c r="K43" s="62"/>
      <c r="L43" s="84"/>
      <c r="M43" s="85"/>
      <c r="N43" s="63"/>
      <c r="O43" s="85"/>
      <c r="P43" s="85"/>
      <c r="Q43" s="85"/>
      <c r="R43" s="86"/>
    </row>
    <row r="44" spans="1:18" s="68" customFormat="1" ht="15" customHeight="1" x14ac:dyDescent="0.25">
      <c r="A44" s="83"/>
      <c r="B44" s="62"/>
      <c r="C44" s="62"/>
      <c r="D44" s="71"/>
      <c r="E44" s="84"/>
      <c r="F44" s="63"/>
      <c r="G44" s="84"/>
      <c r="H44" s="62"/>
      <c r="I44" s="62"/>
      <c r="J44" s="62"/>
      <c r="K44" s="62"/>
      <c r="L44" s="84"/>
      <c r="M44" s="85"/>
      <c r="N44" s="63"/>
      <c r="O44" s="85"/>
      <c r="P44" s="85"/>
      <c r="Q44" s="85"/>
      <c r="R44" s="86"/>
    </row>
    <row r="45" spans="1:18" s="68" customFormat="1" ht="15" customHeight="1" x14ac:dyDescent="0.25">
      <c r="A45" s="83"/>
      <c r="B45" s="62"/>
      <c r="C45" s="62"/>
      <c r="D45" s="71"/>
      <c r="E45" s="84"/>
      <c r="F45" s="63"/>
      <c r="G45" s="84"/>
      <c r="H45" s="62"/>
      <c r="I45" s="62"/>
      <c r="J45" s="62"/>
      <c r="K45" s="62"/>
      <c r="L45" s="84"/>
      <c r="M45" s="85"/>
      <c r="N45" s="63"/>
      <c r="O45" s="85"/>
      <c r="P45" s="85"/>
      <c r="Q45" s="85"/>
      <c r="R45" s="86"/>
    </row>
    <row r="46" spans="1:18" s="68" customFormat="1" ht="15" customHeight="1" x14ac:dyDescent="0.25">
      <c r="A46" s="83"/>
      <c r="B46" s="62"/>
      <c r="C46" s="62"/>
      <c r="D46" s="71"/>
      <c r="E46" s="84"/>
      <c r="F46" s="63"/>
      <c r="G46" s="84"/>
      <c r="H46" s="62"/>
      <c r="I46" s="62"/>
      <c r="J46" s="62"/>
      <c r="K46" s="62"/>
      <c r="L46" s="84"/>
      <c r="M46" s="85"/>
      <c r="N46" s="63"/>
      <c r="O46" s="85"/>
      <c r="P46" s="85"/>
      <c r="Q46" s="85"/>
      <c r="R46" s="86"/>
    </row>
    <row r="47" spans="1:18" s="68" customFormat="1" ht="15" customHeight="1" x14ac:dyDescent="0.25">
      <c r="A47" s="83"/>
      <c r="B47" s="62"/>
      <c r="C47" s="62"/>
      <c r="D47" s="71"/>
      <c r="E47" s="84"/>
      <c r="F47" s="63"/>
      <c r="G47" s="84"/>
      <c r="H47" s="62"/>
      <c r="I47" s="62"/>
      <c r="J47" s="62"/>
      <c r="K47" s="62"/>
      <c r="L47" s="84"/>
      <c r="M47" s="85"/>
      <c r="N47" s="63"/>
      <c r="O47" s="85"/>
      <c r="P47" s="85"/>
      <c r="Q47" s="85"/>
      <c r="R47" s="86"/>
    </row>
    <row r="48" spans="1:18" s="68" customFormat="1" ht="15" customHeight="1" x14ac:dyDescent="0.25">
      <c r="A48" s="83"/>
      <c r="B48" s="62"/>
      <c r="C48" s="62"/>
      <c r="D48" s="71"/>
      <c r="E48" s="84"/>
      <c r="F48" s="63"/>
      <c r="G48" s="84"/>
      <c r="H48" s="62"/>
      <c r="I48" s="62"/>
      <c r="J48" s="62"/>
      <c r="K48" s="62"/>
      <c r="L48" s="84"/>
      <c r="M48" s="85"/>
      <c r="N48" s="63"/>
      <c r="O48" s="85"/>
      <c r="P48" s="85"/>
      <c r="Q48" s="85"/>
      <c r="R48" s="86"/>
    </row>
    <row r="49" spans="1:18" s="68" customFormat="1" ht="15" customHeight="1" x14ac:dyDescent="0.25">
      <c r="A49" s="83"/>
      <c r="B49" s="62"/>
      <c r="C49" s="62"/>
      <c r="D49" s="71"/>
      <c r="E49" s="84"/>
      <c r="F49" s="63"/>
      <c r="G49" s="84"/>
      <c r="H49" s="62"/>
      <c r="I49" s="62"/>
      <c r="J49" s="62"/>
      <c r="K49" s="62"/>
      <c r="L49" s="84"/>
      <c r="M49" s="85"/>
      <c r="N49" s="63"/>
      <c r="O49" s="85"/>
      <c r="P49" s="85"/>
      <c r="Q49" s="85"/>
      <c r="R49" s="86"/>
    </row>
    <row r="50" spans="1:18" s="68" customFormat="1" ht="15" customHeight="1" x14ac:dyDescent="0.25">
      <c r="A50" s="83"/>
      <c r="B50" s="62"/>
      <c r="C50" s="62"/>
      <c r="D50" s="71"/>
      <c r="E50" s="84"/>
      <c r="F50" s="63"/>
      <c r="G50" s="84"/>
      <c r="H50" s="62"/>
      <c r="I50" s="62"/>
      <c r="J50" s="62"/>
      <c r="K50" s="62"/>
      <c r="L50" s="84"/>
      <c r="M50" s="85"/>
      <c r="N50" s="63"/>
      <c r="O50" s="85"/>
      <c r="P50" s="85"/>
      <c r="Q50" s="85"/>
      <c r="R50" s="86"/>
    </row>
    <row r="51" spans="1:18" s="68" customFormat="1" ht="15" customHeight="1" x14ac:dyDescent="0.25">
      <c r="A51" s="83"/>
      <c r="B51" s="62"/>
      <c r="C51" s="62"/>
      <c r="D51" s="71"/>
      <c r="E51" s="84"/>
      <c r="F51" s="63"/>
      <c r="G51" s="84"/>
      <c r="H51" s="62"/>
      <c r="I51" s="62"/>
      <c r="J51" s="62"/>
      <c r="K51" s="62"/>
      <c r="L51" s="84"/>
      <c r="M51" s="85"/>
      <c r="N51" s="63"/>
      <c r="O51" s="85"/>
      <c r="P51" s="85"/>
      <c r="Q51" s="85"/>
      <c r="R51" s="86"/>
    </row>
    <row r="52" spans="1:18" s="68" customFormat="1" ht="15" customHeight="1" x14ac:dyDescent="0.25">
      <c r="A52" s="83"/>
      <c r="B52" s="62"/>
      <c r="C52" s="62"/>
      <c r="D52" s="71"/>
      <c r="E52" s="84"/>
      <c r="F52" s="63"/>
      <c r="G52" s="84"/>
      <c r="H52" s="62"/>
      <c r="I52" s="62"/>
      <c r="J52" s="62"/>
      <c r="K52" s="62"/>
      <c r="L52" s="84"/>
      <c r="M52" s="85"/>
      <c r="N52" s="63"/>
      <c r="O52" s="85"/>
      <c r="P52" s="85"/>
      <c r="Q52" s="85"/>
      <c r="R52" s="86"/>
    </row>
    <row r="53" spans="1:18" s="68" customFormat="1" ht="15" customHeight="1" x14ac:dyDescent="0.25">
      <c r="A53" s="83"/>
      <c r="B53" s="62"/>
      <c r="C53" s="62"/>
      <c r="D53" s="71"/>
      <c r="E53" s="84"/>
      <c r="F53" s="63"/>
      <c r="G53" s="84"/>
      <c r="H53" s="62"/>
      <c r="I53" s="62"/>
      <c r="J53" s="62"/>
      <c r="K53" s="62"/>
      <c r="L53" s="84"/>
      <c r="M53" s="85"/>
      <c r="N53" s="63"/>
      <c r="O53" s="85"/>
      <c r="P53" s="85"/>
      <c r="Q53" s="85"/>
      <c r="R53" s="86"/>
    </row>
    <row r="54" spans="1:18" s="68" customFormat="1" ht="15" customHeight="1" x14ac:dyDescent="0.25">
      <c r="A54" s="83"/>
      <c r="B54" s="62"/>
      <c r="C54" s="62"/>
      <c r="D54" s="71"/>
      <c r="E54" s="84"/>
      <c r="F54" s="63"/>
      <c r="G54" s="84"/>
      <c r="H54" s="62"/>
      <c r="I54" s="62"/>
      <c r="J54" s="62"/>
      <c r="K54" s="62"/>
      <c r="L54" s="84"/>
      <c r="M54" s="85"/>
      <c r="N54" s="63"/>
      <c r="O54" s="85"/>
      <c r="P54" s="85"/>
      <c r="Q54" s="85"/>
      <c r="R54" s="86"/>
    </row>
    <row r="55" spans="1:18" s="68" customFormat="1" ht="15" customHeight="1" x14ac:dyDescent="0.25">
      <c r="A55" s="83"/>
      <c r="B55" s="62"/>
      <c r="C55" s="62"/>
      <c r="D55" s="71"/>
      <c r="E55" s="84"/>
      <c r="F55" s="63"/>
      <c r="G55" s="84"/>
      <c r="H55" s="62"/>
      <c r="I55" s="62"/>
      <c r="J55" s="62"/>
      <c r="K55" s="62"/>
      <c r="L55" s="84"/>
      <c r="M55" s="85"/>
      <c r="N55" s="63"/>
      <c r="O55" s="85"/>
      <c r="P55" s="85"/>
      <c r="Q55" s="85"/>
      <c r="R55" s="86"/>
    </row>
    <row r="56" spans="1:18" s="68" customFormat="1" ht="15" customHeight="1" x14ac:dyDescent="0.25">
      <c r="A56" s="83"/>
      <c r="B56" s="62"/>
      <c r="C56" s="62"/>
      <c r="D56" s="71"/>
      <c r="E56" s="84"/>
      <c r="F56" s="63"/>
      <c r="G56" s="84"/>
      <c r="H56" s="62"/>
      <c r="I56" s="62"/>
      <c r="J56" s="62"/>
      <c r="K56" s="62"/>
      <c r="L56" s="84"/>
      <c r="M56" s="85"/>
      <c r="N56" s="63"/>
      <c r="O56" s="85"/>
      <c r="P56" s="85"/>
      <c r="Q56" s="85"/>
      <c r="R56" s="86"/>
    </row>
    <row r="57" spans="1:18" s="68" customFormat="1" ht="15" customHeight="1" x14ac:dyDescent="0.25">
      <c r="A57" s="83"/>
      <c r="B57" s="62"/>
      <c r="C57" s="62"/>
      <c r="D57" s="71"/>
      <c r="E57" s="84"/>
      <c r="F57" s="63"/>
      <c r="G57" s="84"/>
      <c r="H57" s="62"/>
      <c r="I57" s="62"/>
      <c r="J57" s="62"/>
      <c r="K57" s="62"/>
      <c r="L57" s="84"/>
      <c r="M57" s="85"/>
      <c r="N57" s="63"/>
      <c r="O57" s="85"/>
      <c r="P57" s="85"/>
      <c r="Q57" s="85"/>
      <c r="R57" s="86"/>
    </row>
    <row r="58" spans="1:18" s="68" customFormat="1" ht="15" customHeight="1" x14ac:dyDescent="0.25">
      <c r="A58" s="83"/>
      <c r="B58" s="62"/>
      <c r="C58" s="62"/>
      <c r="D58" s="71"/>
      <c r="E58" s="84"/>
      <c r="F58" s="63"/>
      <c r="G58" s="84"/>
      <c r="H58" s="62"/>
      <c r="I58" s="62"/>
      <c r="J58" s="62"/>
      <c r="K58" s="62"/>
      <c r="L58" s="84"/>
      <c r="M58" s="85"/>
      <c r="N58" s="63"/>
      <c r="O58" s="85"/>
      <c r="P58" s="85"/>
      <c r="Q58" s="85"/>
      <c r="R58" s="86"/>
    </row>
    <row r="59" spans="1:18" s="68" customFormat="1" ht="15" customHeight="1" x14ac:dyDescent="0.25">
      <c r="A59" s="83"/>
      <c r="B59" s="62"/>
      <c r="C59" s="62"/>
      <c r="D59" s="71"/>
      <c r="E59" s="84"/>
      <c r="F59" s="63"/>
      <c r="G59" s="84"/>
      <c r="H59" s="62"/>
      <c r="I59" s="62"/>
      <c r="J59" s="62"/>
      <c r="K59" s="62"/>
      <c r="L59" s="84"/>
      <c r="M59" s="85"/>
      <c r="N59" s="63"/>
      <c r="O59" s="85"/>
      <c r="P59" s="85"/>
      <c r="Q59" s="85"/>
      <c r="R59" s="86"/>
    </row>
    <row r="60" spans="1:18" s="68" customFormat="1" ht="15" customHeight="1" x14ac:dyDescent="0.25">
      <c r="A60" s="83"/>
      <c r="B60" s="62"/>
      <c r="C60" s="62"/>
      <c r="D60" s="71"/>
      <c r="E60" s="84"/>
      <c r="F60" s="63"/>
      <c r="G60" s="84"/>
      <c r="H60" s="62"/>
      <c r="I60" s="62"/>
      <c r="J60" s="62"/>
      <c r="K60" s="62"/>
      <c r="L60" s="84"/>
      <c r="M60" s="85"/>
      <c r="N60" s="63"/>
      <c r="O60" s="85"/>
      <c r="P60" s="85"/>
      <c r="Q60" s="85"/>
      <c r="R60" s="86"/>
    </row>
    <row r="61" spans="1:18" s="68" customFormat="1" ht="15" customHeight="1" x14ac:dyDescent="0.25">
      <c r="A61" s="83"/>
      <c r="B61" s="62"/>
      <c r="C61" s="62"/>
      <c r="D61" s="71"/>
      <c r="E61" s="84"/>
      <c r="F61" s="63"/>
      <c r="G61" s="84"/>
      <c r="H61" s="62"/>
      <c r="I61" s="62"/>
      <c r="J61" s="62"/>
      <c r="K61" s="62"/>
      <c r="L61" s="84"/>
      <c r="M61" s="85"/>
      <c r="N61" s="63"/>
      <c r="O61" s="85"/>
      <c r="P61" s="85"/>
      <c r="Q61" s="85"/>
      <c r="R61" s="86"/>
    </row>
    <row r="62" spans="1:18" s="68" customFormat="1" ht="15" customHeight="1" x14ac:dyDescent="0.25">
      <c r="A62" s="83"/>
      <c r="B62" s="62"/>
      <c r="C62" s="62"/>
      <c r="D62" s="71"/>
      <c r="E62" s="84"/>
      <c r="F62" s="63"/>
      <c r="G62" s="84"/>
      <c r="H62" s="62"/>
      <c r="I62" s="62"/>
      <c r="J62" s="62"/>
      <c r="K62" s="62"/>
      <c r="L62" s="84"/>
      <c r="M62" s="85"/>
      <c r="N62" s="63"/>
      <c r="O62" s="85"/>
      <c r="P62" s="85"/>
      <c r="Q62" s="85"/>
      <c r="R62" s="86"/>
    </row>
    <row r="63" spans="1:18" s="68" customFormat="1" ht="15" customHeight="1" x14ac:dyDescent="0.25">
      <c r="A63" s="83"/>
      <c r="B63" s="62"/>
      <c r="C63" s="62"/>
      <c r="D63" s="71"/>
      <c r="E63" s="84"/>
      <c r="F63" s="63"/>
      <c r="G63" s="84"/>
      <c r="H63" s="62"/>
      <c r="I63" s="62"/>
      <c r="J63" s="62"/>
      <c r="K63" s="62"/>
      <c r="L63" s="84"/>
      <c r="M63" s="85"/>
      <c r="N63" s="63"/>
      <c r="O63" s="85"/>
      <c r="P63" s="85"/>
      <c r="Q63" s="85"/>
      <c r="R63" s="86"/>
    </row>
    <row r="64" spans="1:18" s="68" customFormat="1" ht="15" customHeight="1" x14ac:dyDescent="0.25">
      <c r="A64" s="83"/>
      <c r="B64" s="62"/>
      <c r="C64" s="62"/>
      <c r="D64" s="71"/>
      <c r="E64" s="84"/>
      <c r="F64" s="63"/>
      <c r="G64" s="84"/>
      <c r="H64" s="62"/>
      <c r="I64" s="62"/>
      <c r="J64" s="62"/>
      <c r="K64" s="62"/>
      <c r="L64" s="84"/>
      <c r="M64" s="85"/>
      <c r="N64" s="63"/>
      <c r="O64" s="85"/>
      <c r="P64" s="85"/>
      <c r="Q64" s="85"/>
      <c r="R64" s="86"/>
    </row>
    <row r="65" spans="1:18" s="68" customFormat="1" ht="15" customHeight="1" x14ac:dyDescent="0.25">
      <c r="A65" s="83"/>
      <c r="B65" s="62"/>
      <c r="C65" s="62"/>
      <c r="D65" s="71"/>
      <c r="E65" s="84"/>
      <c r="F65" s="63"/>
      <c r="G65" s="84"/>
      <c r="H65" s="62"/>
      <c r="I65" s="62"/>
      <c r="J65" s="62"/>
      <c r="K65" s="62"/>
      <c r="L65" s="84"/>
      <c r="M65" s="85"/>
      <c r="N65" s="63"/>
      <c r="O65" s="85"/>
      <c r="P65" s="85"/>
      <c r="Q65" s="85"/>
      <c r="R65" s="86"/>
    </row>
    <row r="66" spans="1:18" s="68" customFormat="1" ht="15" customHeight="1" x14ac:dyDescent="0.25">
      <c r="A66" s="83"/>
      <c r="B66" s="62"/>
      <c r="C66" s="62"/>
      <c r="D66" s="71"/>
      <c r="E66" s="84"/>
      <c r="F66" s="63"/>
      <c r="G66" s="84"/>
      <c r="H66" s="62"/>
      <c r="I66" s="62"/>
      <c r="J66" s="62"/>
      <c r="K66" s="62"/>
      <c r="L66" s="84"/>
      <c r="M66" s="85"/>
      <c r="N66" s="63"/>
      <c r="O66" s="85"/>
      <c r="P66" s="85"/>
      <c r="Q66" s="85"/>
      <c r="R66" s="86"/>
    </row>
    <row r="67" spans="1:18" s="68" customFormat="1" ht="15" customHeight="1" x14ac:dyDescent="0.25">
      <c r="A67" s="83"/>
      <c r="B67" s="62"/>
      <c r="C67" s="62"/>
      <c r="D67" s="71"/>
      <c r="E67" s="84"/>
      <c r="F67" s="63"/>
      <c r="G67" s="84"/>
      <c r="H67" s="62"/>
      <c r="I67" s="62"/>
      <c r="J67" s="62"/>
      <c r="K67" s="62"/>
      <c r="L67" s="84"/>
      <c r="M67" s="85"/>
      <c r="N67" s="63"/>
      <c r="O67" s="85"/>
      <c r="P67" s="85"/>
      <c r="Q67" s="85"/>
      <c r="R67" s="86"/>
    </row>
    <row r="68" spans="1:18" s="68" customFormat="1" ht="15" customHeight="1" x14ac:dyDescent="0.25">
      <c r="A68" s="83"/>
      <c r="B68" s="62"/>
      <c r="C68" s="62"/>
      <c r="D68" s="71"/>
      <c r="E68" s="84"/>
      <c r="F68" s="63"/>
      <c r="G68" s="84"/>
      <c r="H68" s="62"/>
      <c r="I68" s="62"/>
      <c r="J68" s="62"/>
      <c r="K68" s="62"/>
      <c r="L68" s="84"/>
      <c r="M68" s="85"/>
      <c r="N68" s="63"/>
      <c r="O68" s="85"/>
      <c r="P68" s="85"/>
      <c r="Q68" s="85"/>
      <c r="R68" s="86"/>
    </row>
    <row r="69" spans="1:18" s="68" customFormat="1" ht="15" customHeight="1" x14ac:dyDescent="0.25">
      <c r="A69" s="83"/>
      <c r="B69" s="62"/>
      <c r="C69" s="62"/>
      <c r="D69" s="71"/>
      <c r="E69" s="84"/>
      <c r="F69" s="63"/>
      <c r="G69" s="84"/>
      <c r="H69" s="62"/>
      <c r="I69" s="62"/>
      <c r="J69" s="62"/>
      <c r="K69" s="62"/>
      <c r="L69" s="84"/>
      <c r="M69" s="85"/>
      <c r="N69" s="63"/>
      <c r="O69" s="85"/>
      <c r="P69" s="85"/>
      <c r="Q69" s="85"/>
      <c r="R69" s="86"/>
    </row>
    <row r="70" spans="1:18" s="68" customFormat="1" ht="15" customHeight="1" x14ac:dyDescent="0.25">
      <c r="A70" s="83"/>
      <c r="B70" s="62"/>
      <c r="C70" s="62"/>
      <c r="D70" s="71"/>
      <c r="E70" s="84"/>
      <c r="F70" s="63"/>
      <c r="G70" s="84"/>
      <c r="H70" s="62"/>
      <c r="I70" s="62"/>
      <c r="J70" s="62"/>
      <c r="K70" s="62"/>
      <c r="L70" s="84"/>
      <c r="M70" s="85"/>
      <c r="N70" s="63"/>
      <c r="O70" s="85"/>
      <c r="P70" s="85"/>
      <c r="Q70" s="85"/>
      <c r="R70" s="86"/>
    </row>
    <row r="71" spans="1:18" s="68" customFormat="1" ht="15" customHeight="1" x14ac:dyDescent="0.25">
      <c r="A71" s="83"/>
      <c r="B71" s="62"/>
      <c r="C71" s="62"/>
      <c r="D71" s="71"/>
      <c r="E71" s="84"/>
      <c r="F71" s="63"/>
      <c r="G71" s="84"/>
      <c r="H71" s="62"/>
      <c r="I71" s="62"/>
      <c r="J71" s="62"/>
      <c r="K71" s="62"/>
      <c r="L71" s="84"/>
      <c r="M71" s="85"/>
      <c r="N71" s="63"/>
      <c r="O71" s="85"/>
      <c r="P71" s="85"/>
      <c r="Q71" s="85"/>
      <c r="R71" s="86"/>
    </row>
    <row r="72" spans="1:18" s="68" customFormat="1" ht="15" customHeight="1" x14ac:dyDescent="0.25">
      <c r="A72" s="83"/>
      <c r="B72" s="62"/>
      <c r="C72" s="62"/>
      <c r="D72" s="71"/>
      <c r="E72" s="84"/>
      <c r="F72" s="63"/>
      <c r="G72" s="84"/>
      <c r="H72" s="62"/>
      <c r="I72" s="62"/>
      <c r="J72" s="62"/>
      <c r="K72" s="62"/>
      <c r="L72" s="84"/>
      <c r="M72" s="85"/>
      <c r="N72" s="63"/>
      <c r="O72" s="85"/>
      <c r="P72" s="85"/>
      <c r="Q72" s="85"/>
      <c r="R72" s="86"/>
    </row>
    <row r="73" spans="1:18" s="68" customFormat="1" ht="15" customHeight="1" x14ac:dyDescent="0.25">
      <c r="A73" s="83"/>
      <c r="B73" s="62"/>
      <c r="C73" s="62"/>
      <c r="D73" s="71"/>
      <c r="E73" s="84"/>
      <c r="F73" s="63"/>
      <c r="G73" s="84"/>
      <c r="H73" s="62"/>
      <c r="I73" s="62"/>
      <c r="J73" s="62"/>
      <c r="K73" s="62"/>
      <c r="L73" s="84"/>
      <c r="M73" s="85"/>
      <c r="N73" s="63"/>
      <c r="O73" s="85"/>
      <c r="P73" s="85"/>
      <c r="Q73" s="85"/>
      <c r="R73" s="86"/>
    </row>
    <row r="74" spans="1:18" s="68" customFormat="1" ht="15" customHeight="1" x14ac:dyDescent="0.25">
      <c r="A74" s="83"/>
      <c r="B74" s="62"/>
      <c r="C74" s="62"/>
      <c r="D74" s="71"/>
      <c r="E74" s="84"/>
      <c r="F74" s="63"/>
      <c r="G74" s="84"/>
      <c r="H74" s="62"/>
      <c r="I74" s="62"/>
      <c r="J74" s="62"/>
      <c r="K74" s="62"/>
      <c r="L74" s="84"/>
      <c r="M74" s="85"/>
      <c r="N74" s="63"/>
      <c r="O74" s="85"/>
      <c r="P74" s="85"/>
      <c r="Q74" s="85"/>
      <c r="R74" s="86"/>
    </row>
    <row r="75" spans="1:18" s="68" customFormat="1" ht="15" customHeight="1" x14ac:dyDescent="0.25">
      <c r="A75" s="83"/>
      <c r="B75" s="62"/>
      <c r="C75" s="62"/>
      <c r="D75" s="71"/>
      <c r="E75" s="84"/>
      <c r="F75" s="63"/>
      <c r="G75" s="84"/>
      <c r="H75" s="62"/>
      <c r="I75" s="62"/>
      <c r="J75" s="62"/>
      <c r="K75" s="62"/>
      <c r="L75" s="84"/>
      <c r="M75" s="85"/>
      <c r="N75" s="63"/>
      <c r="O75" s="85"/>
      <c r="P75" s="85"/>
      <c r="Q75" s="85"/>
      <c r="R75" s="86"/>
    </row>
    <row r="76" spans="1:18" s="68" customFormat="1" ht="15" customHeight="1" x14ac:dyDescent="0.25">
      <c r="A76" s="83"/>
      <c r="B76" s="62"/>
      <c r="C76" s="62"/>
      <c r="D76" s="71"/>
      <c r="E76" s="84"/>
      <c r="F76" s="63"/>
      <c r="G76" s="84"/>
      <c r="H76" s="62"/>
      <c r="I76" s="62"/>
      <c r="J76" s="62"/>
      <c r="K76" s="62"/>
      <c r="L76" s="84"/>
      <c r="M76" s="85"/>
      <c r="N76" s="63"/>
      <c r="O76" s="85"/>
      <c r="P76" s="85"/>
      <c r="Q76" s="85"/>
      <c r="R76" s="86"/>
    </row>
    <row r="77" spans="1:18" s="68" customFormat="1" ht="15" customHeight="1" x14ac:dyDescent="0.25">
      <c r="A77" s="83"/>
      <c r="B77" s="62"/>
      <c r="C77" s="62"/>
      <c r="D77" s="71"/>
      <c r="E77" s="84"/>
      <c r="F77" s="63"/>
      <c r="G77" s="84"/>
      <c r="H77" s="62"/>
      <c r="I77" s="62"/>
      <c r="J77" s="62"/>
      <c r="K77" s="62"/>
      <c r="L77" s="84"/>
      <c r="M77" s="85"/>
      <c r="N77" s="63"/>
      <c r="O77" s="85"/>
      <c r="P77" s="85"/>
      <c r="Q77" s="85"/>
      <c r="R77" s="86"/>
    </row>
    <row r="78" spans="1:18" s="68" customFormat="1" ht="15" customHeight="1" x14ac:dyDescent="0.25">
      <c r="A78" s="83"/>
      <c r="B78" s="62"/>
      <c r="C78" s="62"/>
      <c r="D78" s="71"/>
      <c r="E78" s="84"/>
      <c r="F78" s="63"/>
      <c r="G78" s="84"/>
      <c r="H78" s="62"/>
      <c r="I78" s="62"/>
      <c r="J78" s="62"/>
      <c r="K78" s="62"/>
      <c r="L78" s="84"/>
      <c r="M78" s="85"/>
      <c r="N78" s="63"/>
      <c r="O78" s="85"/>
      <c r="P78" s="85"/>
      <c r="Q78" s="85"/>
      <c r="R78" s="86"/>
    </row>
    <row r="79" spans="1:18" s="68" customFormat="1" ht="15" customHeight="1" x14ac:dyDescent="0.25">
      <c r="A79" s="83"/>
      <c r="B79" s="62"/>
      <c r="C79" s="62"/>
      <c r="D79" s="71"/>
      <c r="E79" s="84"/>
      <c r="F79" s="63"/>
      <c r="G79" s="84"/>
      <c r="H79" s="62"/>
      <c r="I79" s="62"/>
      <c r="J79" s="62"/>
      <c r="K79" s="62"/>
      <c r="L79" s="84"/>
      <c r="M79" s="85"/>
      <c r="N79" s="63"/>
      <c r="O79" s="85"/>
      <c r="P79" s="85"/>
      <c r="Q79" s="85"/>
      <c r="R79" s="86"/>
    </row>
    <row r="80" spans="1:18" s="68" customFormat="1" ht="15" customHeight="1" x14ac:dyDescent="0.25">
      <c r="A80" s="83"/>
      <c r="B80" s="62"/>
      <c r="C80" s="62"/>
      <c r="D80" s="71"/>
      <c r="E80" s="84"/>
      <c r="F80" s="63"/>
      <c r="G80" s="84"/>
      <c r="H80" s="62"/>
      <c r="I80" s="62"/>
      <c r="J80" s="62"/>
      <c r="K80" s="62"/>
      <c r="L80" s="84"/>
      <c r="M80" s="85"/>
      <c r="N80" s="63"/>
      <c r="O80" s="85"/>
      <c r="P80" s="85"/>
      <c r="Q80" s="85"/>
      <c r="R80" s="86"/>
    </row>
    <row r="81" spans="1:18" s="68" customFormat="1" ht="15" customHeight="1" x14ac:dyDescent="0.25">
      <c r="A81" s="83"/>
      <c r="B81" s="62"/>
      <c r="C81" s="62"/>
      <c r="D81" s="71"/>
      <c r="E81" s="84"/>
      <c r="F81" s="63"/>
      <c r="G81" s="84"/>
      <c r="H81" s="62"/>
      <c r="I81" s="62"/>
      <c r="J81" s="62"/>
      <c r="K81" s="62"/>
      <c r="L81" s="84"/>
      <c r="M81" s="85"/>
      <c r="N81" s="63"/>
      <c r="O81" s="85"/>
      <c r="P81" s="85"/>
      <c r="Q81" s="85"/>
      <c r="R81" s="86"/>
    </row>
    <row r="82" spans="1:18" s="68" customFormat="1" ht="15" customHeight="1" x14ac:dyDescent="0.25">
      <c r="A82" s="83"/>
      <c r="B82" s="62"/>
      <c r="C82" s="62"/>
      <c r="D82" s="71"/>
      <c r="E82" s="84"/>
      <c r="F82" s="63"/>
      <c r="G82" s="84"/>
      <c r="H82" s="62"/>
      <c r="I82" s="62"/>
      <c r="J82" s="62"/>
      <c r="K82" s="62"/>
      <c r="L82" s="84"/>
      <c r="M82" s="85"/>
      <c r="N82" s="63"/>
      <c r="O82" s="85"/>
      <c r="P82" s="85"/>
      <c r="Q82" s="85"/>
      <c r="R82" s="86"/>
    </row>
    <row r="83" spans="1:18" s="68" customFormat="1" ht="15" customHeight="1" x14ac:dyDescent="0.25">
      <c r="A83" s="83"/>
      <c r="B83" s="62"/>
      <c r="C83" s="62"/>
      <c r="D83" s="71"/>
      <c r="E83" s="84"/>
      <c r="F83" s="63"/>
      <c r="G83" s="84"/>
      <c r="H83" s="62"/>
      <c r="I83" s="62"/>
      <c r="J83" s="62"/>
      <c r="K83" s="62"/>
      <c r="L83" s="84"/>
      <c r="M83" s="85"/>
      <c r="N83" s="63"/>
      <c r="O83" s="85"/>
      <c r="P83" s="85"/>
      <c r="Q83" s="85"/>
      <c r="R83" s="86"/>
    </row>
    <row r="84" spans="1:18" s="68" customFormat="1" ht="15" customHeight="1" x14ac:dyDescent="0.25">
      <c r="A84" s="83"/>
      <c r="B84" s="62"/>
      <c r="C84" s="62"/>
      <c r="D84" s="71"/>
      <c r="E84" s="84"/>
      <c r="F84" s="63"/>
      <c r="G84" s="84"/>
      <c r="H84" s="62"/>
      <c r="I84" s="62"/>
      <c r="J84" s="62"/>
      <c r="K84" s="62"/>
      <c r="L84" s="84"/>
      <c r="M84" s="85"/>
      <c r="N84" s="63"/>
      <c r="O84" s="85"/>
      <c r="P84" s="85"/>
      <c r="Q84" s="85"/>
      <c r="R84" s="86"/>
    </row>
    <row r="85" spans="1:18" s="68" customFormat="1" ht="15" customHeight="1" x14ac:dyDescent="0.25">
      <c r="A85" s="83"/>
      <c r="B85" s="62"/>
      <c r="C85" s="62"/>
      <c r="D85" s="71"/>
      <c r="E85" s="84"/>
      <c r="F85" s="63"/>
      <c r="G85" s="84"/>
      <c r="H85" s="62"/>
      <c r="I85" s="62"/>
      <c r="J85" s="62"/>
      <c r="K85" s="62"/>
      <c r="L85" s="84"/>
      <c r="M85" s="85"/>
      <c r="N85" s="63"/>
      <c r="O85" s="85"/>
      <c r="P85" s="85"/>
      <c r="Q85" s="85"/>
      <c r="R85" s="86"/>
    </row>
    <row r="86" spans="1:18" s="68" customFormat="1" ht="15" customHeight="1" x14ac:dyDescent="0.25">
      <c r="A86" s="83"/>
      <c r="B86" s="62"/>
      <c r="C86" s="62"/>
      <c r="D86" s="71"/>
      <c r="E86" s="84"/>
      <c r="F86" s="63"/>
      <c r="G86" s="84"/>
      <c r="H86" s="62"/>
      <c r="I86" s="62"/>
      <c r="J86" s="62"/>
      <c r="K86" s="62"/>
      <c r="L86" s="84"/>
      <c r="M86" s="85"/>
      <c r="N86" s="63"/>
      <c r="O86" s="85"/>
      <c r="P86" s="85"/>
      <c r="Q86" s="85"/>
      <c r="R86" s="86"/>
    </row>
    <row r="87" spans="1:18" s="68" customFormat="1" ht="15" customHeight="1" x14ac:dyDescent="0.25">
      <c r="A87" s="83"/>
      <c r="B87" s="62"/>
      <c r="C87" s="62"/>
      <c r="D87" s="71"/>
      <c r="E87" s="84"/>
      <c r="F87" s="63"/>
      <c r="G87" s="84"/>
      <c r="H87" s="62"/>
      <c r="I87" s="62"/>
      <c r="J87" s="62"/>
      <c r="K87" s="62"/>
      <c r="L87" s="84"/>
      <c r="M87" s="85"/>
      <c r="N87" s="63"/>
      <c r="O87" s="85"/>
      <c r="P87" s="85"/>
      <c r="Q87" s="85"/>
      <c r="R87" s="86"/>
    </row>
    <row r="88" spans="1:18" s="68" customFormat="1" ht="15" customHeight="1" x14ac:dyDescent="0.25">
      <c r="A88" s="83"/>
      <c r="B88" s="62"/>
      <c r="C88" s="62"/>
      <c r="D88" s="71"/>
      <c r="E88" s="84"/>
      <c r="F88" s="63"/>
      <c r="G88" s="84"/>
      <c r="H88" s="62"/>
      <c r="I88" s="62"/>
      <c r="J88" s="62"/>
      <c r="K88" s="62"/>
      <c r="L88" s="84"/>
      <c r="M88" s="85"/>
      <c r="N88" s="63"/>
      <c r="O88" s="85"/>
      <c r="P88" s="85"/>
      <c r="Q88" s="85"/>
      <c r="R88" s="86"/>
    </row>
    <row r="89" spans="1:18" s="68" customFormat="1" ht="15" customHeight="1" x14ac:dyDescent="0.25">
      <c r="A89" s="83"/>
      <c r="B89" s="62"/>
      <c r="C89" s="62"/>
      <c r="D89" s="71"/>
      <c r="E89" s="84"/>
      <c r="F89" s="63"/>
      <c r="G89" s="84"/>
      <c r="H89" s="62"/>
      <c r="I89" s="62"/>
      <c r="J89" s="62"/>
      <c r="K89" s="62"/>
      <c r="L89" s="84"/>
      <c r="M89" s="85"/>
      <c r="N89" s="63"/>
      <c r="O89" s="85"/>
      <c r="P89" s="85"/>
      <c r="Q89" s="85"/>
      <c r="R89" s="86"/>
    </row>
    <row r="90" spans="1:18" s="68" customFormat="1" ht="15" customHeight="1" x14ac:dyDescent="0.25">
      <c r="A90" s="83"/>
      <c r="B90" s="62"/>
      <c r="C90" s="62"/>
      <c r="D90" s="71"/>
      <c r="E90" s="84"/>
      <c r="F90" s="63"/>
      <c r="G90" s="84"/>
      <c r="H90" s="62"/>
      <c r="I90" s="62"/>
      <c r="J90" s="62"/>
      <c r="K90" s="62"/>
      <c r="L90" s="84"/>
      <c r="M90" s="85"/>
      <c r="N90" s="63"/>
      <c r="O90" s="85"/>
      <c r="P90" s="85"/>
      <c r="Q90" s="85"/>
      <c r="R90" s="86"/>
    </row>
    <row r="91" spans="1:18" s="68" customFormat="1" ht="15" customHeight="1" x14ac:dyDescent="0.25">
      <c r="A91" s="83"/>
      <c r="B91" s="62"/>
      <c r="C91" s="62"/>
      <c r="D91" s="71"/>
      <c r="E91" s="84"/>
      <c r="F91" s="63"/>
      <c r="G91" s="84"/>
      <c r="H91" s="62"/>
      <c r="I91" s="62"/>
      <c r="J91" s="62"/>
      <c r="K91" s="62"/>
      <c r="L91" s="84"/>
      <c r="M91" s="85"/>
      <c r="N91" s="63"/>
      <c r="O91" s="85"/>
      <c r="P91" s="85"/>
      <c r="Q91" s="85"/>
      <c r="R91" s="86"/>
    </row>
    <row r="92" spans="1:18" s="68" customFormat="1" ht="15" customHeight="1" x14ac:dyDescent="0.25">
      <c r="A92" s="83"/>
      <c r="B92" s="62"/>
      <c r="C92" s="62"/>
      <c r="D92" s="71"/>
      <c r="E92" s="84"/>
      <c r="F92" s="63"/>
      <c r="G92" s="84"/>
      <c r="H92" s="62"/>
      <c r="I92" s="62"/>
      <c r="J92" s="62"/>
      <c r="K92" s="62"/>
      <c r="L92" s="84"/>
      <c r="M92" s="85"/>
      <c r="N92" s="63"/>
      <c r="O92" s="85"/>
      <c r="P92" s="85"/>
      <c r="Q92" s="85"/>
      <c r="R92" s="86"/>
    </row>
    <row r="93" spans="1:18" s="68" customFormat="1" ht="15" customHeight="1" x14ac:dyDescent="0.25">
      <c r="A93" s="83"/>
      <c r="B93" s="62"/>
      <c r="C93" s="62"/>
      <c r="D93" s="71"/>
      <c r="E93" s="84"/>
      <c r="F93" s="63"/>
      <c r="G93" s="84"/>
      <c r="H93" s="62"/>
      <c r="I93" s="62"/>
      <c r="J93" s="62"/>
      <c r="K93" s="62"/>
      <c r="L93" s="84"/>
      <c r="M93" s="85"/>
      <c r="N93" s="63"/>
      <c r="O93" s="85"/>
      <c r="P93" s="85"/>
      <c r="Q93" s="85"/>
      <c r="R93" s="86"/>
    </row>
    <row r="94" spans="1:18" s="68" customFormat="1" ht="15" customHeight="1" x14ac:dyDescent="0.25">
      <c r="A94" s="83"/>
      <c r="B94" s="62"/>
      <c r="C94" s="62"/>
      <c r="D94" s="71"/>
      <c r="E94" s="84"/>
      <c r="F94" s="63"/>
      <c r="G94" s="84"/>
      <c r="H94" s="62"/>
      <c r="I94" s="62"/>
      <c r="J94" s="62"/>
      <c r="K94" s="62"/>
      <c r="L94" s="84"/>
      <c r="M94" s="85"/>
      <c r="N94" s="63"/>
      <c r="O94" s="85"/>
      <c r="P94" s="85"/>
      <c r="Q94" s="85"/>
      <c r="R94" s="86"/>
    </row>
    <row r="95" spans="1:18" s="68" customFormat="1" ht="15" customHeight="1" x14ac:dyDescent="0.25">
      <c r="A95" s="83"/>
      <c r="B95" s="62"/>
      <c r="C95" s="62"/>
      <c r="D95" s="71"/>
      <c r="E95" s="84"/>
      <c r="F95" s="63"/>
      <c r="G95" s="84"/>
      <c r="H95" s="62"/>
      <c r="I95" s="62"/>
      <c r="J95" s="62"/>
      <c r="K95" s="62"/>
      <c r="L95" s="84"/>
      <c r="M95" s="85"/>
      <c r="N95" s="63"/>
      <c r="O95" s="85"/>
      <c r="P95" s="85"/>
      <c r="Q95" s="85"/>
      <c r="R95" s="86"/>
    </row>
    <row r="96" spans="1:18" ht="72" x14ac:dyDescent="0.25">
      <c r="A96" s="64" t="s">
        <v>174</v>
      </c>
      <c r="B96" s="64"/>
      <c r="C96" s="64"/>
      <c r="D96" s="64"/>
    </row>
    <row r="97" spans="1:4" ht="43.5" x14ac:dyDescent="0.25">
      <c r="A97" s="64" t="s">
        <v>176</v>
      </c>
      <c r="B97" s="64"/>
      <c r="C97" s="64"/>
      <c r="D97" s="64"/>
    </row>
    <row r="98" spans="1:4" ht="72" x14ac:dyDescent="0.25">
      <c r="A98" s="66" t="s">
        <v>177</v>
      </c>
      <c r="B98" s="64"/>
      <c r="C98" s="64"/>
      <c r="D98" s="64"/>
    </row>
    <row r="99" spans="1:4" ht="44.25" x14ac:dyDescent="0.25">
      <c r="A99" s="78" t="s">
        <v>182</v>
      </c>
      <c r="B99" s="65"/>
      <c r="C99" s="65"/>
      <c r="D99" s="65"/>
    </row>
    <row r="100" spans="1:4" ht="29.25" x14ac:dyDescent="0.25">
      <c r="A100" s="64" t="s">
        <v>178</v>
      </c>
      <c r="B100" s="64"/>
      <c r="C100" s="64"/>
      <c r="D100" s="64"/>
    </row>
    <row r="101" spans="1:4" s="42" customFormat="1" ht="42" customHeight="1" x14ac:dyDescent="0.25">
      <c r="A101" s="81" t="s">
        <v>179</v>
      </c>
      <c r="B101" s="81"/>
      <c r="C101" s="81"/>
    </row>
  </sheetData>
  <mergeCells count="6">
    <mergeCell ref="A29:C29"/>
    <mergeCell ref="A30:C30"/>
    <mergeCell ref="A31:C31"/>
    <mergeCell ref="G12:L12"/>
    <mergeCell ref="E12:F12"/>
    <mergeCell ref="A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Q28"/>
  <sheetViews>
    <sheetView zoomScale="85" zoomScaleNormal="85" workbookViewId="0">
      <selection activeCell="C15" sqref="C15"/>
    </sheetView>
  </sheetViews>
  <sheetFormatPr baseColWidth="10" defaultColWidth="11.42578125" defaultRowHeight="15" x14ac:dyDescent="0.25"/>
  <cols>
    <col min="1" max="1" width="37.42578125" style="13" bestFit="1" customWidth="1"/>
    <col min="2" max="2" width="24" style="13" bestFit="1" customWidth="1"/>
    <col min="3" max="3" width="24" style="13" customWidth="1"/>
    <col min="4" max="4" width="21" style="13" customWidth="1"/>
    <col min="5" max="6" width="22.7109375" style="13" customWidth="1"/>
    <col min="7" max="7" width="20" style="13" customWidth="1"/>
    <col min="8" max="8" width="14.5703125" style="13" customWidth="1"/>
    <col min="9" max="9" width="18" style="13" customWidth="1"/>
    <col min="10" max="10" width="19.140625" style="13" bestFit="1" customWidth="1"/>
    <col min="11" max="11" width="16.85546875" style="13" customWidth="1"/>
    <col min="12" max="12" width="14.140625" style="13" customWidth="1"/>
    <col min="13" max="13" width="14.5703125" style="13" customWidth="1"/>
    <col min="14" max="14" width="14.140625" style="13" customWidth="1"/>
    <col min="15" max="15" width="17" style="13" customWidth="1"/>
    <col min="16" max="16" width="13.5703125" style="13" customWidth="1"/>
    <col min="17" max="16384" width="11.42578125" style="13"/>
  </cols>
  <sheetData>
    <row r="1" spans="1:251" x14ac:dyDescent="0.25">
      <c r="A1" s="114" t="s">
        <v>123</v>
      </c>
      <c r="B1" s="114"/>
      <c r="C1" s="114"/>
      <c r="D1" s="114"/>
      <c r="E1" s="114"/>
    </row>
    <row r="2" spans="1:251" x14ac:dyDescent="0.25">
      <c r="A2" s="114" t="s">
        <v>25</v>
      </c>
      <c r="B2" s="114"/>
      <c r="C2" s="114"/>
      <c r="D2" s="114"/>
      <c r="E2" s="11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</row>
    <row r="3" spans="1:251" x14ac:dyDescent="0.25">
      <c r="A3" s="114" t="s">
        <v>26</v>
      </c>
      <c r="B3" s="114"/>
      <c r="C3" s="114"/>
      <c r="D3" s="114"/>
      <c r="E3" s="11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</row>
    <row r="4" spans="1:251" x14ac:dyDescent="0.25">
      <c r="A4" s="114" t="s">
        <v>11</v>
      </c>
      <c r="B4" s="114"/>
      <c r="C4" s="114"/>
      <c r="D4" s="114"/>
      <c r="E4" s="11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</row>
    <row r="5" spans="1:251" x14ac:dyDescent="0.25">
      <c r="A5" s="114" t="s">
        <v>12</v>
      </c>
      <c r="B5" s="114"/>
      <c r="C5" s="114"/>
      <c r="D5" s="114"/>
      <c r="E5" s="11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</row>
    <row r="6" spans="1:251" ht="15" customHeight="1" x14ac:dyDescent="0.25">
      <c r="A6" s="114" t="s">
        <v>7</v>
      </c>
      <c r="B6" s="114"/>
      <c r="C6" s="114"/>
      <c r="D6" s="114"/>
      <c r="E6" s="11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</row>
    <row r="7" spans="1:251" ht="15" customHeight="1" x14ac:dyDescent="0.25">
      <c r="A7" s="114" t="s">
        <v>9</v>
      </c>
      <c r="B7" s="114"/>
      <c r="C7" s="114"/>
      <c r="D7" s="114"/>
      <c r="E7" s="11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</row>
    <row r="8" spans="1:251" x14ac:dyDescent="0.25">
      <c r="A8" s="114" t="s">
        <v>8</v>
      </c>
      <c r="B8" s="114"/>
      <c r="C8" s="114"/>
      <c r="D8" s="114"/>
      <c r="E8" s="11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</row>
    <row r="9" spans="1:251" ht="15" customHeight="1" x14ac:dyDescent="0.25">
      <c r="A9" s="114" t="s">
        <v>10</v>
      </c>
      <c r="B9" s="114"/>
      <c r="C9" s="114"/>
      <c r="D9" s="114"/>
      <c r="E9" s="114"/>
      <c r="F9" s="34"/>
      <c r="G9" s="16">
        <v>12525.6</v>
      </c>
      <c r="H9" s="49">
        <f>G9/G14</f>
        <v>0.16459828116376252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</row>
    <row r="10" spans="1:251" s="25" customFormat="1" ht="29.25" customHeight="1" x14ac:dyDescent="0.25">
      <c r="A10" s="114" t="s">
        <v>14</v>
      </c>
      <c r="B10" s="114"/>
      <c r="C10" s="114"/>
      <c r="D10" s="114"/>
      <c r="E10" s="11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</row>
    <row r="12" spans="1:251" ht="30" customHeight="1" x14ac:dyDescent="0.25">
      <c r="A12" s="5" t="s">
        <v>15</v>
      </c>
      <c r="B12" s="6"/>
      <c r="C12" s="6"/>
      <c r="D12" s="53" t="s">
        <v>167</v>
      </c>
      <c r="E12" s="54"/>
      <c r="F12" s="55"/>
      <c r="G12" s="5" t="s">
        <v>93</v>
      </c>
      <c r="H12" s="6"/>
      <c r="I12" s="6"/>
      <c r="J12" s="6"/>
      <c r="K12" s="27" t="s">
        <v>91</v>
      </c>
      <c r="L12" s="28"/>
      <c r="M12" s="29" t="s">
        <v>16</v>
      </c>
      <c r="N12" s="30"/>
      <c r="O12" s="30"/>
      <c r="P12" s="31"/>
    </row>
    <row r="13" spans="1:251" s="33" customFormat="1" ht="87" customHeight="1" x14ac:dyDescent="0.25">
      <c r="A13" s="2" t="s">
        <v>5</v>
      </c>
      <c r="B13" s="2" t="s">
        <v>27</v>
      </c>
      <c r="C13" s="2" t="s">
        <v>29</v>
      </c>
      <c r="D13" s="43" t="s">
        <v>161</v>
      </c>
      <c r="E13" s="43" t="s">
        <v>162</v>
      </c>
      <c r="F13" s="41" t="s">
        <v>163</v>
      </c>
      <c r="G13" s="2" t="s">
        <v>121</v>
      </c>
      <c r="H13" s="2" t="s">
        <v>2</v>
      </c>
      <c r="I13" s="36" t="s">
        <v>4</v>
      </c>
      <c r="J13" s="2" t="s">
        <v>23</v>
      </c>
      <c r="K13" s="26" t="s">
        <v>21</v>
      </c>
      <c r="L13" s="26" t="s">
        <v>122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4" t="s">
        <v>30</v>
      </c>
      <c r="B14" s="12" t="s">
        <v>28</v>
      </c>
      <c r="C14" s="12" t="s">
        <v>93</v>
      </c>
      <c r="D14" s="15">
        <v>79002</v>
      </c>
      <c r="E14" s="15"/>
      <c r="F14" s="15" t="s">
        <v>126</v>
      </c>
      <c r="G14" s="15">
        <v>76098</v>
      </c>
      <c r="H14" s="22" t="s">
        <v>18</v>
      </c>
      <c r="I14" s="22" t="s">
        <v>89</v>
      </c>
      <c r="J14" s="15">
        <v>76098</v>
      </c>
      <c r="K14" s="16">
        <v>75733</v>
      </c>
      <c r="L14" s="16">
        <f>G14-K14</f>
        <v>365</v>
      </c>
      <c r="M14" s="17"/>
      <c r="N14" s="17"/>
      <c r="O14" s="17"/>
      <c r="P14" s="17"/>
    </row>
    <row r="15" spans="1:251" ht="15" customHeight="1" x14ac:dyDescent="0.25">
      <c r="A15" s="14"/>
      <c r="B15" s="12"/>
      <c r="C15" s="12" t="s">
        <v>166</v>
      </c>
      <c r="D15" s="15"/>
      <c r="E15" s="15"/>
      <c r="F15" s="15"/>
      <c r="G15" s="15"/>
      <c r="H15" s="22"/>
      <c r="I15" s="22"/>
      <c r="J15" s="15"/>
      <c r="K15" s="16"/>
      <c r="L15" s="16"/>
      <c r="M15" s="17"/>
      <c r="N15" s="17"/>
      <c r="O15" s="17"/>
      <c r="P15" s="17"/>
    </row>
    <row r="16" spans="1:251" ht="15" customHeight="1" x14ac:dyDescent="0.25">
      <c r="A16" s="14" t="s">
        <v>31</v>
      </c>
      <c r="B16" s="12" t="s">
        <v>28</v>
      </c>
      <c r="C16" s="12"/>
      <c r="D16" s="15">
        <v>2448</v>
      </c>
      <c r="E16" s="15"/>
      <c r="F16" s="15" t="s">
        <v>126</v>
      </c>
      <c r="G16" s="15">
        <v>2448</v>
      </c>
      <c r="H16" s="22" t="s">
        <v>18</v>
      </c>
      <c r="I16" s="22" t="s">
        <v>89</v>
      </c>
      <c r="J16" s="15">
        <v>2448</v>
      </c>
      <c r="K16" s="16">
        <v>2448</v>
      </c>
      <c r="L16" s="16">
        <f>G16-K16</f>
        <v>0</v>
      </c>
      <c r="M16" s="17"/>
      <c r="N16" s="17"/>
      <c r="O16" s="17"/>
      <c r="P16" s="17"/>
    </row>
    <row r="17" spans="1:16" ht="15" customHeight="1" x14ac:dyDescent="0.25">
      <c r="A17" s="14" t="s">
        <v>32</v>
      </c>
      <c r="B17" s="12" t="s">
        <v>28</v>
      </c>
      <c r="C17" s="12"/>
      <c r="D17" s="15">
        <v>200</v>
      </c>
      <c r="E17" s="15"/>
      <c r="F17" s="15" t="s">
        <v>126</v>
      </c>
      <c r="G17" s="15">
        <v>145</v>
      </c>
      <c r="H17" s="22" t="s">
        <v>18</v>
      </c>
      <c r="I17" s="22" t="s">
        <v>89</v>
      </c>
      <c r="J17" s="15">
        <v>145</v>
      </c>
      <c r="K17" s="16">
        <v>145</v>
      </c>
      <c r="L17" s="16">
        <f>G17-K17</f>
        <v>0</v>
      </c>
      <c r="M17" s="17"/>
      <c r="N17" s="17"/>
      <c r="O17" s="17"/>
      <c r="P17" s="17"/>
    </row>
    <row r="18" spans="1:16" ht="15" customHeight="1" x14ac:dyDescent="0.25">
      <c r="A18" s="14" t="s">
        <v>19</v>
      </c>
      <c r="B18" s="12" t="s">
        <v>28</v>
      </c>
      <c r="C18" s="12"/>
      <c r="D18" s="15">
        <v>38472</v>
      </c>
      <c r="E18" s="15"/>
      <c r="F18" s="15" t="s">
        <v>126</v>
      </c>
      <c r="G18" s="15">
        <v>38472</v>
      </c>
      <c r="H18" s="22" t="s">
        <v>18</v>
      </c>
      <c r="I18" s="22" t="s">
        <v>89</v>
      </c>
      <c r="J18" s="15">
        <v>38472</v>
      </c>
      <c r="K18" s="15">
        <v>38472</v>
      </c>
      <c r="L18" s="16">
        <f>G18-K18</f>
        <v>0</v>
      </c>
      <c r="M18" s="17"/>
      <c r="N18" s="17"/>
      <c r="O18" s="17"/>
      <c r="P18" s="17"/>
    </row>
    <row r="19" spans="1:16" ht="15" customHeight="1" x14ac:dyDescent="0.25">
      <c r="A19" s="14"/>
      <c r="B19" s="12" t="s">
        <v>28</v>
      </c>
      <c r="C19" s="12"/>
      <c r="D19" s="15">
        <v>748</v>
      </c>
      <c r="E19" s="15"/>
      <c r="F19" s="15"/>
      <c r="G19" s="15"/>
      <c r="H19" s="22" t="s">
        <v>20</v>
      </c>
      <c r="I19" s="22"/>
      <c r="J19" s="15"/>
      <c r="K19" s="16"/>
      <c r="L19" s="16"/>
      <c r="M19" s="17"/>
      <c r="N19" s="17"/>
      <c r="O19" s="17"/>
      <c r="P19" s="17"/>
    </row>
    <row r="20" spans="1:16" ht="15" customHeight="1" x14ac:dyDescent="0.25">
      <c r="A20" s="14" t="s">
        <v>33</v>
      </c>
      <c r="B20" s="12" t="s">
        <v>90</v>
      </c>
      <c r="C20" s="12"/>
      <c r="D20" s="15">
        <v>748</v>
      </c>
      <c r="E20" s="15" t="s">
        <v>126</v>
      </c>
      <c r="F20" s="15"/>
      <c r="G20" s="15">
        <v>748</v>
      </c>
      <c r="H20" s="22" t="s">
        <v>18</v>
      </c>
      <c r="I20" s="22" t="s">
        <v>89</v>
      </c>
      <c r="J20" s="15">
        <v>748</v>
      </c>
      <c r="K20" s="16">
        <v>748</v>
      </c>
      <c r="L20" s="16">
        <f>G20-K20</f>
        <v>0</v>
      </c>
      <c r="M20" s="17"/>
      <c r="N20" s="17"/>
      <c r="O20" s="17"/>
      <c r="P20" s="17"/>
    </row>
    <row r="21" spans="1:16" ht="15" customHeight="1" x14ac:dyDescent="0.25">
      <c r="A21" s="14" t="s">
        <v>30</v>
      </c>
      <c r="B21" s="12" t="s">
        <v>90</v>
      </c>
      <c r="C21" s="12"/>
      <c r="D21" s="15">
        <v>58388</v>
      </c>
      <c r="E21" s="15" t="s">
        <v>126</v>
      </c>
      <c r="F21" s="15"/>
      <c r="G21" s="15">
        <v>58388</v>
      </c>
      <c r="H21" s="22" t="s">
        <v>18</v>
      </c>
      <c r="I21" s="22" t="s">
        <v>89</v>
      </c>
      <c r="J21" s="15">
        <v>58388</v>
      </c>
      <c r="K21" s="16">
        <v>58100</v>
      </c>
      <c r="L21" s="16">
        <f>G21-K21</f>
        <v>288</v>
      </c>
      <c r="M21" s="17"/>
      <c r="N21" s="17"/>
      <c r="O21" s="17"/>
      <c r="P21" s="17"/>
    </row>
    <row r="22" spans="1:16" ht="15" customHeight="1" x14ac:dyDescent="0.25">
      <c r="A22" s="14" t="s">
        <v>88</v>
      </c>
      <c r="B22" s="12" t="s">
        <v>90</v>
      </c>
      <c r="C22" s="12"/>
      <c r="D22" s="15">
        <v>1307</v>
      </c>
      <c r="E22" s="15" t="s">
        <v>126</v>
      </c>
      <c r="F22" s="15"/>
      <c r="G22" s="15">
        <v>1307</v>
      </c>
      <c r="H22" s="22" t="s">
        <v>18</v>
      </c>
      <c r="I22" s="22" t="s">
        <v>89</v>
      </c>
      <c r="J22" s="15">
        <v>1307</v>
      </c>
      <c r="K22" s="16">
        <v>1306.2</v>
      </c>
      <c r="L22" s="16">
        <f>G22-K22</f>
        <v>0.79999999999995453</v>
      </c>
      <c r="M22" s="17"/>
      <c r="N22" s="17"/>
      <c r="O22" s="17"/>
      <c r="P22" s="17"/>
    </row>
    <row r="23" spans="1:16" ht="15" customHeight="1" x14ac:dyDescent="0.25">
      <c r="A23" s="14" t="s">
        <v>19</v>
      </c>
      <c r="B23" s="12" t="s">
        <v>90</v>
      </c>
      <c r="C23" s="12"/>
      <c r="D23" s="15">
        <v>18892</v>
      </c>
      <c r="E23" s="15" t="s">
        <v>126</v>
      </c>
      <c r="F23" s="15"/>
      <c r="G23" s="15">
        <v>18892</v>
      </c>
      <c r="H23" s="22" t="s">
        <v>18</v>
      </c>
      <c r="I23" s="22" t="s">
        <v>89</v>
      </c>
      <c r="J23" s="15">
        <v>9652</v>
      </c>
      <c r="K23" s="15">
        <v>9652</v>
      </c>
      <c r="L23" s="16">
        <f>G23-K23</f>
        <v>9240</v>
      </c>
      <c r="M23" s="17"/>
      <c r="N23" s="17"/>
      <c r="O23" s="17"/>
      <c r="P23" s="17"/>
    </row>
    <row r="24" spans="1:16" ht="15" customHeight="1" x14ac:dyDescent="0.25">
      <c r="A24" s="14"/>
      <c r="B24" s="12" t="s">
        <v>90</v>
      </c>
      <c r="C24" s="12"/>
      <c r="D24" s="15">
        <v>2953</v>
      </c>
      <c r="E24" s="15"/>
      <c r="F24" s="15"/>
      <c r="G24" s="15"/>
      <c r="H24" s="22" t="s">
        <v>20</v>
      </c>
      <c r="I24" s="22"/>
      <c r="J24" s="15"/>
      <c r="K24" s="16"/>
      <c r="L24" s="16"/>
      <c r="M24" s="17"/>
      <c r="N24" s="17"/>
      <c r="O24" s="17"/>
      <c r="P24" s="17"/>
    </row>
    <row r="25" spans="1:16" ht="15" customHeight="1" x14ac:dyDescent="0.25">
      <c r="A25" s="18"/>
      <c r="B25" s="19"/>
      <c r="C25" s="19"/>
      <c r="D25" s="21"/>
      <c r="E25" s="21"/>
    </row>
    <row r="26" spans="1:16" s="42" customFormat="1" ht="90" customHeight="1" x14ac:dyDescent="0.25">
      <c r="A26" s="107" t="s">
        <v>168</v>
      </c>
      <c r="B26" s="107"/>
      <c r="C26" s="107"/>
      <c r="D26" s="107"/>
    </row>
    <row r="27" spans="1:16" s="42" customFormat="1" ht="20.100000000000001" customHeight="1" x14ac:dyDescent="0.25">
      <c r="A27" s="113" t="s">
        <v>124</v>
      </c>
      <c r="B27" s="113"/>
      <c r="C27" s="113"/>
      <c r="D27" s="113"/>
    </row>
    <row r="28" spans="1:16" s="42" customFormat="1" ht="14.25" x14ac:dyDescent="0.25">
      <c r="A28" s="107" t="s">
        <v>164</v>
      </c>
      <c r="B28" s="107"/>
      <c r="C28" s="107"/>
      <c r="D28" s="107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Q44"/>
  <sheetViews>
    <sheetView topLeftCell="F10" zoomScale="85" zoomScaleNormal="85" workbookViewId="0">
      <selection activeCell="M30" sqref="M30"/>
    </sheetView>
  </sheetViews>
  <sheetFormatPr baseColWidth="10" defaultColWidth="11.42578125" defaultRowHeight="15" x14ac:dyDescent="0.25"/>
  <cols>
    <col min="1" max="1" width="37.42578125" style="13" bestFit="1" customWidth="1"/>
    <col min="2" max="2" width="24" style="13" bestFit="1" customWidth="1"/>
    <col min="3" max="3" width="18.28515625" style="13" bestFit="1" customWidth="1"/>
    <col min="4" max="4" width="23.140625" style="13" bestFit="1" customWidth="1"/>
    <col min="5" max="5" width="31" style="42" bestFit="1" customWidth="1"/>
    <col min="6" max="6" width="21" style="42" customWidth="1"/>
    <col min="7" max="7" width="22.7109375" style="42" customWidth="1"/>
    <col min="8" max="8" width="20.42578125" style="42" customWidth="1"/>
    <col min="9" max="9" width="22.7109375" style="42" customWidth="1"/>
    <col min="10" max="11" width="20.7109375" style="42" customWidth="1"/>
    <col min="12" max="12" width="24.28515625" style="42" customWidth="1"/>
    <col min="13" max="13" width="14" style="42" customWidth="1"/>
    <col min="14" max="14" width="22.7109375" style="42" customWidth="1"/>
    <col min="15" max="15" width="25.85546875" style="42" bestFit="1" customWidth="1"/>
    <col min="16" max="16" width="19.7109375" style="42" customWidth="1"/>
    <col min="17" max="17" width="20.85546875" style="42" customWidth="1"/>
    <col min="18" max="18" width="16.140625" style="42" customWidth="1"/>
    <col min="19" max="19" width="21.85546875" style="42" customWidth="1"/>
    <col min="20" max="20" width="16.42578125" style="42" customWidth="1"/>
    <col min="21" max="21" width="17.140625" style="42" customWidth="1"/>
    <col min="22" max="22" width="14.28515625" style="42" customWidth="1"/>
    <col min="23" max="16384" width="11.42578125" style="42"/>
  </cols>
  <sheetData>
    <row r="1" spans="1:251" s="46" customFormat="1" ht="15" customHeight="1" x14ac:dyDescent="0.25">
      <c r="A1" s="114" t="s">
        <v>123</v>
      </c>
      <c r="B1" s="114"/>
      <c r="C1" s="114"/>
      <c r="D1" s="114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</row>
    <row r="2" spans="1:251" s="46" customFormat="1" ht="15" customHeight="1" x14ac:dyDescent="0.25">
      <c r="A2" s="114" t="s">
        <v>25</v>
      </c>
      <c r="B2" s="114"/>
      <c r="C2" s="114"/>
      <c r="D2" s="11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</row>
    <row r="3" spans="1:251" s="46" customFormat="1" ht="15" customHeight="1" x14ac:dyDescent="0.25">
      <c r="A3" s="114" t="s">
        <v>26</v>
      </c>
      <c r="B3" s="114"/>
      <c r="C3" s="114"/>
      <c r="D3" s="11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</row>
    <row r="4" spans="1:251" s="46" customFormat="1" ht="15" customHeight="1" x14ac:dyDescent="0.25">
      <c r="A4" s="114" t="s">
        <v>11</v>
      </c>
      <c r="B4" s="114"/>
      <c r="C4" s="114"/>
      <c r="D4" s="11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</row>
    <row r="5" spans="1:251" s="46" customFormat="1" ht="15" customHeight="1" x14ac:dyDescent="0.25">
      <c r="A5" s="114" t="s">
        <v>12</v>
      </c>
      <c r="B5" s="114"/>
      <c r="C5" s="114"/>
      <c r="D5" s="11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</row>
    <row r="6" spans="1:251" s="46" customFormat="1" ht="15" customHeight="1" x14ac:dyDescent="0.25">
      <c r="A6" s="114" t="s">
        <v>7</v>
      </c>
      <c r="B6" s="114"/>
      <c r="C6" s="114"/>
      <c r="D6" s="114"/>
      <c r="E6" s="45"/>
      <c r="F6" s="45"/>
      <c r="G6" s="45"/>
      <c r="H6" s="8">
        <v>372400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 spans="1:251" s="46" customFormat="1" ht="15" customHeight="1" x14ac:dyDescent="0.25">
      <c r="A7" s="114" t="s">
        <v>9</v>
      </c>
      <c r="B7" s="114"/>
      <c r="C7" s="114"/>
      <c r="D7" s="114"/>
      <c r="E7" s="45"/>
      <c r="F7" s="45"/>
      <c r="G7" s="45"/>
      <c r="H7" s="47">
        <f>H6*0.25</f>
        <v>93100</v>
      </c>
      <c r="I7" s="48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</row>
    <row r="8" spans="1:251" s="46" customFormat="1" ht="15" customHeight="1" x14ac:dyDescent="0.25">
      <c r="A8" s="114" t="s">
        <v>8</v>
      </c>
      <c r="B8" s="114"/>
      <c r="C8" s="114"/>
      <c r="D8" s="114"/>
      <c r="E8" s="45"/>
      <c r="F8" s="45"/>
      <c r="G8" s="45"/>
      <c r="H8" s="34"/>
      <c r="I8" s="45"/>
      <c r="J8" s="45"/>
      <c r="K8" s="45"/>
      <c r="L8" s="45" t="s">
        <v>160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</row>
    <row r="9" spans="1:251" s="46" customFormat="1" ht="15" customHeight="1" x14ac:dyDescent="0.25">
      <c r="A9" s="114" t="s">
        <v>10</v>
      </c>
      <c r="B9" s="114"/>
      <c r="C9" s="114"/>
      <c r="D9" s="114"/>
      <c r="E9" s="45"/>
      <c r="F9" s="45"/>
      <c r="G9" s="45"/>
      <c r="H9" s="45">
        <v>186200</v>
      </c>
      <c r="I9" s="45"/>
      <c r="J9" s="45"/>
      <c r="K9" s="45"/>
      <c r="L9" s="50">
        <v>255237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</row>
    <row r="10" spans="1:251" s="46" customFormat="1" ht="29.25" customHeight="1" x14ac:dyDescent="0.25">
      <c r="A10" s="114" t="s">
        <v>14</v>
      </c>
      <c r="B10" s="114"/>
      <c r="C10" s="114"/>
      <c r="D10" s="11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</row>
    <row r="11" spans="1:251" s="46" customFormat="1" x14ac:dyDescent="0.25">
      <c r="A11" s="13"/>
      <c r="B11" s="13"/>
      <c r="C11" s="13"/>
      <c r="D11" s="1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pans="1:251" s="13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155</v>
      </c>
      <c r="H12" s="6"/>
      <c r="I12" s="40"/>
      <c r="J12" s="5" t="s">
        <v>154</v>
      </c>
      <c r="K12" s="6"/>
      <c r="L12" s="6"/>
      <c r="M12" s="6"/>
      <c r="N12" s="40"/>
      <c r="O12" s="5" t="s">
        <v>93</v>
      </c>
      <c r="P12" s="6"/>
      <c r="Q12" s="6"/>
      <c r="R12" s="6"/>
      <c r="S12" s="6"/>
      <c r="T12" s="40"/>
      <c r="U12" s="27" t="s">
        <v>91</v>
      </c>
      <c r="V12" s="28"/>
      <c r="W12" s="29" t="s">
        <v>16</v>
      </c>
      <c r="X12" s="30"/>
      <c r="Y12" s="30"/>
      <c r="Z12" s="31"/>
    </row>
    <row r="13" spans="1:251" s="33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92</v>
      </c>
      <c r="G13" s="43" t="s">
        <v>127</v>
      </c>
      <c r="H13" s="41" t="s">
        <v>158</v>
      </c>
      <c r="I13" s="41" t="s">
        <v>156</v>
      </c>
      <c r="J13" s="37" t="s">
        <v>127</v>
      </c>
      <c r="K13" s="37" t="s">
        <v>158</v>
      </c>
      <c r="L13" s="37" t="s">
        <v>157</v>
      </c>
      <c r="M13" s="37" t="s">
        <v>91</v>
      </c>
      <c r="N13" s="37" t="s">
        <v>153</v>
      </c>
      <c r="O13" s="2" t="s">
        <v>121</v>
      </c>
      <c r="P13" s="2" t="s">
        <v>2</v>
      </c>
      <c r="Q13" s="2" t="s">
        <v>3</v>
      </c>
      <c r="R13" s="36" t="s">
        <v>4</v>
      </c>
      <c r="S13" s="36" t="s">
        <v>152</v>
      </c>
      <c r="T13" s="2" t="s">
        <v>23</v>
      </c>
      <c r="U13" s="26" t="s">
        <v>21</v>
      </c>
      <c r="V13" s="26" t="s">
        <v>122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3" customFormat="1" ht="15" customHeight="1" x14ac:dyDescent="0.25">
      <c r="A14" s="14" t="s">
        <v>30</v>
      </c>
      <c r="B14" s="12" t="s">
        <v>28</v>
      </c>
      <c r="C14" s="23"/>
      <c r="D14" s="22" t="s">
        <v>34</v>
      </c>
      <c r="E14" s="22" t="s">
        <v>48</v>
      </c>
      <c r="F14" s="15">
        <v>12526</v>
      </c>
      <c r="G14" s="15"/>
      <c r="H14" s="15">
        <v>93100</v>
      </c>
      <c r="I14" s="15">
        <v>186200</v>
      </c>
      <c r="J14" s="15" t="s">
        <v>126</v>
      </c>
      <c r="K14" s="15" t="s">
        <v>126</v>
      </c>
      <c r="L14" s="15" t="s">
        <v>126</v>
      </c>
      <c r="M14" s="38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39">
        <f>SUMIF($A$13:A14,A14,$M$13:M14)</f>
        <v>0.16459828116376252</v>
      </c>
      <c r="O14" s="15">
        <v>12526</v>
      </c>
      <c r="P14" s="22" t="s">
        <v>18</v>
      </c>
      <c r="Q14" s="22" t="s">
        <v>107</v>
      </c>
      <c r="R14" s="22" t="s">
        <v>89</v>
      </c>
      <c r="S14" s="22" t="s">
        <v>128</v>
      </c>
      <c r="T14" s="15">
        <v>12526</v>
      </c>
      <c r="U14" s="16">
        <v>12525.6</v>
      </c>
      <c r="V14" s="16">
        <f t="shared" ref="V14:V26" si="1">O14-U14</f>
        <v>0.3999999999996362</v>
      </c>
      <c r="W14" s="17"/>
      <c r="X14" s="17"/>
      <c r="Y14" s="17"/>
      <c r="Z14" s="17"/>
    </row>
    <row r="15" spans="1:251" s="13" customFormat="1" ht="15" customHeight="1" x14ac:dyDescent="0.25">
      <c r="A15" s="14" t="s">
        <v>31</v>
      </c>
      <c r="B15" s="12" t="s">
        <v>28</v>
      </c>
      <c r="C15" s="23"/>
      <c r="D15" s="22" t="s">
        <v>35</v>
      </c>
      <c r="E15" s="22" t="s">
        <v>49</v>
      </c>
      <c r="F15" s="15">
        <v>2448</v>
      </c>
      <c r="G15" s="15"/>
      <c r="H15" s="15"/>
      <c r="I15" s="15">
        <v>173674</v>
      </c>
      <c r="J15" s="15" t="s">
        <v>126</v>
      </c>
      <c r="K15" s="15" t="s">
        <v>126</v>
      </c>
      <c r="L15" s="15" t="s">
        <v>126</v>
      </c>
      <c r="M15" s="38">
        <f t="shared" si="0"/>
        <v>1</v>
      </c>
      <c r="N15" s="39">
        <f>SUMIF($A$13:A15,A15,$M$13:M15)</f>
        <v>1</v>
      </c>
      <c r="O15" s="15">
        <v>2448</v>
      </c>
      <c r="P15" s="22" t="s">
        <v>18</v>
      </c>
      <c r="Q15" s="22" t="s">
        <v>108</v>
      </c>
      <c r="R15" s="22" t="s">
        <v>89</v>
      </c>
      <c r="S15" s="22" t="s">
        <v>129</v>
      </c>
      <c r="T15" s="15">
        <v>2448</v>
      </c>
      <c r="U15" s="16">
        <v>2448</v>
      </c>
      <c r="V15" s="16">
        <f t="shared" si="1"/>
        <v>0</v>
      </c>
      <c r="W15" s="17"/>
      <c r="X15" s="17"/>
      <c r="Y15" s="17"/>
      <c r="Z15" s="17"/>
    </row>
    <row r="16" spans="1:251" s="13" customFormat="1" ht="15" customHeight="1" x14ac:dyDescent="0.25">
      <c r="A16" s="14" t="s">
        <v>30</v>
      </c>
      <c r="B16" s="12" t="s">
        <v>28</v>
      </c>
      <c r="C16" s="23"/>
      <c r="D16" s="22" t="s">
        <v>36</v>
      </c>
      <c r="E16" s="22" t="s">
        <v>50</v>
      </c>
      <c r="F16" s="15">
        <v>14743</v>
      </c>
      <c r="G16" s="15"/>
      <c r="H16" s="15"/>
      <c r="I16" s="15">
        <v>171226</v>
      </c>
      <c r="J16" s="15" t="s">
        <v>126</v>
      </c>
      <c r="K16" s="15" t="s">
        <v>126</v>
      </c>
      <c r="L16" s="15" t="s">
        <v>126</v>
      </c>
      <c r="M16" s="38">
        <f t="shared" si="0"/>
        <v>0.1937297957896397</v>
      </c>
      <c r="N16" s="39">
        <f>SUMIF($A$13:A16,A16,$M$13:M16)</f>
        <v>0.35832807695340219</v>
      </c>
      <c r="O16" s="15">
        <v>14743</v>
      </c>
      <c r="P16" s="22" t="s">
        <v>18</v>
      </c>
      <c r="Q16" s="22" t="s">
        <v>109</v>
      </c>
      <c r="R16" s="22" t="s">
        <v>89</v>
      </c>
      <c r="S16" s="22" t="s">
        <v>130</v>
      </c>
      <c r="T16" s="15">
        <v>14743</v>
      </c>
      <c r="U16" s="16">
        <v>14742.45</v>
      </c>
      <c r="V16" s="16">
        <f t="shared" si="1"/>
        <v>0.5499999999992724</v>
      </c>
      <c r="W16" s="17"/>
      <c r="X16" s="17"/>
      <c r="Y16" s="17"/>
      <c r="Z16" s="17"/>
    </row>
    <row r="17" spans="1:26" s="13" customFormat="1" ht="15" customHeight="1" x14ac:dyDescent="0.25">
      <c r="A17" s="14" t="s">
        <v>30</v>
      </c>
      <c r="B17" s="12" t="s">
        <v>28</v>
      </c>
      <c r="C17" s="23"/>
      <c r="D17" s="22" t="s">
        <v>37</v>
      </c>
      <c r="E17" s="22" t="s">
        <v>51</v>
      </c>
      <c r="F17" s="15">
        <v>3840</v>
      </c>
      <c r="G17" s="15"/>
      <c r="H17" s="15"/>
      <c r="I17" s="15">
        <v>156483</v>
      </c>
      <c r="J17" s="15" t="s">
        <v>126</v>
      </c>
      <c r="K17" s="15" t="s">
        <v>126</v>
      </c>
      <c r="L17" s="15" t="s">
        <v>126</v>
      </c>
      <c r="M17" s="38">
        <f t="shared" si="0"/>
        <v>4.5730505400930377E-2</v>
      </c>
      <c r="N17" s="39">
        <f>SUMIF($A$13:A17,A17,$M$13:M17)</f>
        <v>0.40405858235433256</v>
      </c>
      <c r="O17" s="15">
        <v>3840</v>
      </c>
      <c r="P17" s="22" t="s">
        <v>18</v>
      </c>
      <c r="Q17" s="22" t="s">
        <v>110</v>
      </c>
      <c r="R17" s="22" t="s">
        <v>89</v>
      </c>
      <c r="S17" s="22" t="s">
        <v>131</v>
      </c>
      <c r="T17" s="15">
        <v>3480</v>
      </c>
      <c r="U17" s="16">
        <v>3480</v>
      </c>
      <c r="V17" s="16">
        <f t="shared" si="1"/>
        <v>360</v>
      </c>
      <c r="W17" s="17"/>
      <c r="X17" s="17"/>
      <c r="Y17" s="17"/>
      <c r="Z17" s="17"/>
    </row>
    <row r="18" spans="1:26" s="13" customFormat="1" ht="15" customHeight="1" x14ac:dyDescent="0.25">
      <c r="A18" s="14" t="s">
        <v>32</v>
      </c>
      <c r="B18" s="12" t="s">
        <v>28</v>
      </c>
      <c r="C18" s="23"/>
      <c r="D18" s="22" t="s">
        <v>38</v>
      </c>
      <c r="E18" s="22" t="s">
        <v>52</v>
      </c>
      <c r="F18" s="44">
        <v>200</v>
      </c>
      <c r="G18" s="15"/>
      <c r="H18" s="15"/>
      <c r="I18" s="15">
        <v>152643</v>
      </c>
      <c r="J18" s="15" t="s">
        <v>126</v>
      </c>
      <c r="K18" s="15" t="s">
        <v>126</v>
      </c>
      <c r="L18" s="15" t="s">
        <v>126</v>
      </c>
      <c r="M18" s="38">
        <f t="shared" si="0"/>
        <v>1</v>
      </c>
      <c r="N18" s="39">
        <f>SUMIF($A$13:A18,A18,$M$13:M18)</f>
        <v>1</v>
      </c>
      <c r="O18" s="44">
        <v>145</v>
      </c>
      <c r="P18" s="22" t="s">
        <v>18</v>
      </c>
      <c r="Q18" s="22" t="s">
        <v>111</v>
      </c>
      <c r="R18" s="22" t="s">
        <v>89</v>
      </c>
      <c r="S18" s="22" t="s">
        <v>132</v>
      </c>
      <c r="T18" s="15">
        <v>145</v>
      </c>
      <c r="U18" s="16">
        <v>145</v>
      </c>
      <c r="V18" s="16">
        <f t="shared" si="1"/>
        <v>0</v>
      </c>
      <c r="W18" s="17"/>
      <c r="X18" s="17"/>
      <c r="Y18" s="17"/>
      <c r="Z18" s="17"/>
    </row>
    <row r="19" spans="1:26" s="13" customFormat="1" ht="15" customHeight="1" x14ac:dyDescent="0.25">
      <c r="A19" s="14" t="s">
        <v>30</v>
      </c>
      <c r="B19" s="12" t="s">
        <v>28</v>
      </c>
      <c r="C19" s="23"/>
      <c r="D19" s="22" t="s">
        <v>39</v>
      </c>
      <c r="E19" s="22" t="s">
        <v>53</v>
      </c>
      <c r="F19" s="15">
        <v>8841</v>
      </c>
      <c r="G19" s="15"/>
      <c r="H19" s="15"/>
      <c r="I19" s="15">
        <v>152498</v>
      </c>
      <c r="J19" s="15" t="s">
        <v>126</v>
      </c>
      <c r="K19" s="15" t="s">
        <v>126</v>
      </c>
      <c r="L19" s="15" t="s">
        <v>126</v>
      </c>
      <c r="M19" s="38">
        <f t="shared" si="0"/>
        <v>0.1161680990301979</v>
      </c>
      <c r="N19" s="39">
        <f>SUMIF($A$13:A19,A19,$M$13:M19)</f>
        <v>0.52022668138453043</v>
      </c>
      <c r="O19" s="15">
        <v>8841</v>
      </c>
      <c r="P19" s="22" t="s">
        <v>18</v>
      </c>
      <c r="Q19" s="22" t="s">
        <v>112</v>
      </c>
      <c r="R19" s="22" t="s">
        <v>89</v>
      </c>
      <c r="S19" s="22" t="s">
        <v>133</v>
      </c>
      <c r="T19" s="24">
        <v>9201</v>
      </c>
      <c r="U19" s="16">
        <v>8840.16</v>
      </c>
      <c r="V19" s="16">
        <f t="shared" si="1"/>
        <v>0.84000000000014552</v>
      </c>
      <c r="W19" s="17"/>
      <c r="X19" s="17"/>
      <c r="Y19" s="17"/>
      <c r="Z19" s="17"/>
    </row>
    <row r="20" spans="1:26" s="13" customFormat="1" ht="15" customHeight="1" x14ac:dyDescent="0.25">
      <c r="A20" s="14" t="s">
        <v>19</v>
      </c>
      <c r="B20" s="12" t="s">
        <v>28</v>
      </c>
      <c r="C20" s="23"/>
      <c r="D20" s="22" t="s">
        <v>40</v>
      </c>
      <c r="E20" s="22" t="s">
        <v>54</v>
      </c>
      <c r="F20" s="15">
        <v>1512</v>
      </c>
      <c r="G20" s="15"/>
      <c r="H20" s="15"/>
      <c r="I20" s="15">
        <v>143657</v>
      </c>
      <c r="J20" s="15" t="s">
        <v>126</v>
      </c>
      <c r="K20" s="15" t="s">
        <v>126</v>
      </c>
      <c r="L20" s="15" t="s">
        <v>126</v>
      </c>
      <c r="M20" s="38">
        <f t="shared" si="0"/>
        <v>3.9301310043668124E-2</v>
      </c>
      <c r="N20" s="39">
        <f>SUMIF($A$13:A20,A20,$M$13:M20)</f>
        <v>3.9301310043668124E-2</v>
      </c>
      <c r="O20" s="15">
        <v>1512</v>
      </c>
      <c r="P20" s="22" t="s">
        <v>18</v>
      </c>
      <c r="Q20" s="22" t="s">
        <v>113</v>
      </c>
      <c r="R20" s="22" t="s">
        <v>89</v>
      </c>
      <c r="S20" s="22" t="s">
        <v>134</v>
      </c>
      <c r="T20" s="15">
        <v>1512</v>
      </c>
      <c r="U20" s="16">
        <v>1512</v>
      </c>
      <c r="V20" s="16">
        <f t="shared" si="1"/>
        <v>0</v>
      </c>
      <c r="W20" s="17"/>
      <c r="X20" s="17"/>
      <c r="Y20" s="17"/>
      <c r="Z20" s="17"/>
    </row>
    <row r="21" spans="1:26" s="13" customFormat="1" ht="15" customHeight="1" x14ac:dyDescent="0.25">
      <c r="A21" s="14" t="s">
        <v>30</v>
      </c>
      <c r="B21" s="12" t="s">
        <v>28</v>
      </c>
      <c r="C21" s="23"/>
      <c r="D21" s="22" t="s">
        <v>41</v>
      </c>
      <c r="E21" s="22" t="s">
        <v>55</v>
      </c>
      <c r="F21" s="15">
        <v>9064</v>
      </c>
      <c r="G21" s="15"/>
      <c r="H21" s="15"/>
      <c r="I21" s="15">
        <v>142145</v>
      </c>
      <c r="J21" s="15" t="s">
        <v>126</v>
      </c>
      <c r="K21" s="15" t="s">
        <v>126</v>
      </c>
      <c r="L21" s="15" t="s">
        <v>126</v>
      </c>
      <c r="M21" s="38">
        <f t="shared" si="0"/>
        <v>0.11909813661331441</v>
      </c>
      <c r="N21" s="39">
        <f>SUMIF($A$13:A21,A21,$M$13:M21)</f>
        <v>0.6393248179978448</v>
      </c>
      <c r="O21" s="15">
        <v>9064</v>
      </c>
      <c r="P21" s="22" t="s">
        <v>18</v>
      </c>
      <c r="Q21" s="22" t="s">
        <v>114</v>
      </c>
      <c r="R21" s="22" t="s">
        <v>89</v>
      </c>
      <c r="S21" s="22" t="s">
        <v>135</v>
      </c>
      <c r="T21" s="15">
        <v>9064</v>
      </c>
      <c r="U21" s="16">
        <v>9063.1299999999992</v>
      </c>
      <c r="V21" s="16">
        <f t="shared" si="1"/>
        <v>0.87000000000080036</v>
      </c>
      <c r="W21" s="17"/>
      <c r="X21" s="17"/>
      <c r="Y21" s="17"/>
      <c r="Z21" s="17"/>
    </row>
    <row r="22" spans="1:26" s="13" customFormat="1" ht="15" customHeight="1" x14ac:dyDescent="0.25">
      <c r="A22" s="14" t="s">
        <v>30</v>
      </c>
      <c r="B22" s="12" t="s">
        <v>28</v>
      </c>
      <c r="C22" s="23"/>
      <c r="D22" s="22" t="s">
        <v>42</v>
      </c>
      <c r="E22" s="22" t="s">
        <v>56</v>
      </c>
      <c r="F22" s="15">
        <v>5876</v>
      </c>
      <c r="G22" s="15"/>
      <c r="H22" s="15"/>
      <c r="I22" s="15">
        <v>133081</v>
      </c>
      <c r="J22" s="15" t="s">
        <v>126</v>
      </c>
      <c r="K22" s="15" t="s">
        <v>126</v>
      </c>
      <c r="L22" s="15" t="s">
        <v>126</v>
      </c>
      <c r="M22" s="38">
        <f t="shared" si="0"/>
        <v>7.7215564140976106E-2</v>
      </c>
      <c r="N22" s="39">
        <f>SUMIF($A$13:A22,A22,$M$13:M22)</f>
        <v>0.71654038213882087</v>
      </c>
      <c r="O22" s="15">
        <v>5876</v>
      </c>
      <c r="P22" s="22" t="s">
        <v>18</v>
      </c>
      <c r="Q22" s="22" t="s">
        <v>115</v>
      </c>
      <c r="R22" s="22" t="s">
        <v>89</v>
      </c>
      <c r="S22" s="22" t="s">
        <v>136</v>
      </c>
      <c r="T22" s="15">
        <v>5876</v>
      </c>
      <c r="U22" s="16">
        <v>5875.95</v>
      </c>
      <c r="V22" s="16">
        <f t="shared" si="1"/>
        <v>5.0000000000181899E-2</v>
      </c>
      <c r="W22" s="17"/>
      <c r="X22" s="17"/>
      <c r="Y22" s="17"/>
      <c r="Z22" s="17"/>
    </row>
    <row r="23" spans="1:26" s="13" customFormat="1" ht="15" customHeight="1" x14ac:dyDescent="0.25">
      <c r="A23" s="14" t="s">
        <v>30</v>
      </c>
      <c r="B23" s="12" t="s">
        <v>28</v>
      </c>
      <c r="C23" s="23"/>
      <c r="D23" s="22" t="s">
        <v>43</v>
      </c>
      <c r="E23" s="22" t="s">
        <v>57</v>
      </c>
      <c r="F23" s="44">
        <v>11494</v>
      </c>
      <c r="G23" s="15"/>
      <c r="H23" s="15"/>
      <c r="I23" s="15">
        <v>127205</v>
      </c>
      <c r="J23" s="15" t="s">
        <v>126</v>
      </c>
      <c r="K23" s="15" t="s">
        <v>126</v>
      </c>
      <c r="L23" s="15" t="s">
        <v>126</v>
      </c>
      <c r="M23" s="38">
        <f t="shared" si="0"/>
        <v>0.11287786801229993</v>
      </c>
      <c r="N23" s="39">
        <f>SUMIF($A$13:A23,A23,$M$13:M23)</f>
        <v>0.82941825015112081</v>
      </c>
      <c r="O23" s="44">
        <v>8590</v>
      </c>
      <c r="P23" s="22" t="s">
        <v>18</v>
      </c>
      <c r="Q23" s="22" t="s">
        <v>116</v>
      </c>
      <c r="R23" s="22" t="s">
        <v>89</v>
      </c>
      <c r="S23" s="22" t="s">
        <v>137</v>
      </c>
      <c r="T23" s="15">
        <v>8590</v>
      </c>
      <c r="U23" s="16">
        <v>8589.7800000000007</v>
      </c>
      <c r="V23" s="16">
        <f t="shared" si="1"/>
        <v>0.21999999999934516</v>
      </c>
      <c r="W23" s="17"/>
      <c r="X23" s="17"/>
      <c r="Y23" s="17"/>
      <c r="Z23" s="17"/>
    </row>
    <row r="24" spans="1:26" s="13" customFormat="1" ht="15" customHeight="1" x14ac:dyDescent="0.25">
      <c r="A24" s="14" t="s">
        <v>19</v>
      </c>
      <c r="B24" s="12" t="s">
        <v>28</v>
      </c>
      <c r="C24" s="23"/>
      <c r="D24" s="22" t="s">
        <v>44</v>
      </c>
      <c r="E24" s="22" t="s">
        <v>58</v>
      </c>
      <c r="F24" s="15">
        <v>36960</v>
      </c>
      <c r="G24" s="15"/>
      <c r="H24" s="15"/>
      <c r="I24" s="15">
        <v>118615</v>
      </c>
      <c r="J24" s="15" t="s">
        <v>126</v>
      </c>
      <c r="K24" s="15" t="s">
        <v>126</v>
      </c>
      <c r="L24" s="15" t="s">
        <v>126</v>
      </c>
      <c r="M24" s="38">
        <f t="shared" si="0"/>
        <v>0.9606986899563319</v>
      </c>
      <c r="N24" s="39">
        <f>SUMIF($A$13:A24,A24,$M$13:M24)</f>
        <v>1</v>
      </c>
      <c r="O24" s="15">
        <v>36960</v>
      </c>
      <c r="P24" s="22" t="s">
        <v>18</v>
      </c>
      <c r="Q24" s="22" t="s">
        <v>117</v>
      </c>
      <c r="R24" s="22" t="s">
        <v>89</v>
      </c>
      <c r="S24" s="22" t="s">
        <v>138</v>
      </c>
      <c r="T24" s="15">
        <v>36960</v>
      </c>
      <c r="U24" s="16">
        <v>36960</v>
      </c>
      <c r="V24" s="16">
        <f t="shared" si="1"/>
        <v>0</v>
      </c>
      <c r="W24" s="17"/>
      <c r="X24" s="17"/>
      <c r="Y24" s="17"/>
      <c r="Z24" s="17"/>
    </row>
    <row r="25" spans="1:26" s="13" customFormat="1" ht="15" customHeight="1" x14ac:dyDescent="0.25">
      <c r="A25" s="14" t="s">
        <v>30</v>
      </c>
      <c r="B25" s="12" t="s">
        <v>28</v>
      </c>
      <c r="C25" s="23"/>
      <c r="D25" s="22" t="s">
        <v>45</v>
      </c>
      <c r="E25" s="22" t="s">
        <v>59</v>
      </c>
      <c r="F25" s="15">
        <v>3456</v>
      </c>
      <c r="G25" s="15"/>
      <c r="H25" s="15"/>
      <c r="I25" s="15">
        <v>81655</v>
      </c>
      <c r="J25" s="15" t="s">
        <v>126</v>
      </c>
      <c r="K25" s="15" t="s">
        <v>126</v>
      </c>
      <c r="L25" s="15" t="s">
        <v>126</v>
      </c>
      <c r="M25" s="38">
        <f t="shared" si="0"/>
        <v>4.5401061788746089E-2</v>
      </c>
      <c r="N25" s="39">
        <f>SUMIF($A$13:A25,A25,$M$13:M25)</f>
        <v>0.87481931193986684</v>
      </c>
      <c r="O25" s="15">
        <v>3456</v>
      </c>
      <c r="P25" s="22" t="s">
        <v>18</v>
      </c>
      <c r="Q25" s="22" t="s">
        <v>118</v>
      </c>
      <c r="R25" s="22" t="s">
        <v>89</v>
      </c>
      <c r="S25" s="22" t="s">
        <v>139</v>
      </c>
      <c r="T25" s="15">
        <v>3456</v>
      </c>
      <c r="U25" s="16">
        <v>3454.93</v>
      </c>
      <c r="V25" s="16">
        <f t="shared" si="1"/>
        <v>1.0700000000001637</v>
      </c>
      <c r="W25" s="17"/>
      <c r="X25" s="17"/>
      <c r="Y25" s="17"/>
      <c r="Z25" s="17"/>
    </row>
    <row r="26" spans="1:26" s="13" customFormat="1" ht="15" customHeight="1" x14ac:dyDescent="0.25">
      <c r="A26" s="14" t="s">
        <v>30</v>
      </c>
      <c r="B26" s="12" t="s">
        <v>28</v>
      </c>
      <c r="C26" s="23"/>
      <c r="D26" s="22" t="s">
        <v>46</v>
      </c>
      <c r="E26" s="22" t="s">
        <v>60</v>
      </c>
      <c r="F26" s="15">
        <v>9162</v>
      </c>
      <c r="G26" s="15"/>
      <c r="H26" s="15"/>
      <c r="I26" s="15">
        <v>78199</v>
      </c>
      <c r="J26" s="15" t="s">
        <v>126</v>
      </c>
      <c r="K26" s="15" t="s">
        <v>126</v>
      </c>
      <c r="L26" s="15" t="s">
        <v>126</v>
      </c>
      <c r="M26" s="38">
        <f t="shared" si="0"/>
        <v>0.1203863439249389</v>
      </c>
      <c r="N26" s="39">
        <f>SUMIF($A$13:A26,A26,$M$13:M26)</f>
        <v>0.99520565586480569</v>
      </c>
      <c r="O26" s="15">
        <v>9162</v>
      </c>
      <c r="P26" s="22" t="s">
        <v>18</v>
      </c>
      <c r="Q26" s="22" t="s">
        <v>119</v>
      </c>
      <c r="R26" s="22" t="s">
        <v>89</v>
      </c>
      <c r="S26" s="22" t="s">
        <v>140</v>
      </c>
      <c r="T26" s="15">
        <v>9162</v>
      </c>
      <c r="U26" s="16">
        <v>9161.16</v>
      </c>
      <c r="V26" s="16">
        <f t="shared" si="1"/>
        <v>0.84000000000014552</v>
      </c>
      <c r="W26" s="17"/>
      <c r="X26" s="17"/>
      <c r="Y26" s="17"/>
      <c r="Z26" s="17"/>
    </row>
    <row r="27" spans="1:26" s="13" customFormat="1" ht="15" customHeight="1" x14ac:dyDescent="0.25">
      <c r="A27" s="14"/>
      <c r="B27" s="12" t="s">
        <v>28</v>
      </c>
      <c r="C27" s="23"/>
      <c r="D27" s="22" t="s">
        <v>47</v>
      </c>
      <c r="E27" s="22" t="s">
        <v>61</v>
      </c>
      <c r="F27" s="15">
        <v>748</v>
      </c>
      <c r="G27" s="15"/>
      <c r="H27" s="15"/>
      <c r="I27" s="15"/>
      <c r="J27" s="15"/>
      <c r="K27" s="15"/>
      <c r="L27" s="15"/>
      <c r="M27" s="38" t="str">
        <f t="shared" si="0"/>
        <v/>
      </c>
      <c r="N27" s="39"/>
      <c r="O27" s="15"/>
      <c r="P27" s="22" t="s">
        <v>20</v>
      </c>
      <c r="Q27" s="22" t="s">
        <v>120</v>
      </c>
      <c r="R27" s="22"/>
      <c r="S27" s="22"/>
      <c r="T27" s="15"/>
      <c r="U27" s="16"/>
      <c r="V27" s="16"/>
      <c r="W27" s="17"/>
      <c r="X27" s="17"/>
      <c r="Y27" s="17"/>
      <c r="Z27" s="17"/>
    </row>
    <row r="28" spans="1:26" s="13" customFormat="1" ht="15" customHeight="1" x14ac:dyDescent="0.25">
      <c r="A28" s="14" t="s">
        <v>33</v>
      </c>
      <c r="B28" s="12" t="s">
        <v>90</v>
      </c>
      <c r="C28" s="23"/>
      <c r="D28" s="22" t="s">
        <v>62</v>
      </c>
      <c r="E28" s="22" t="s">
        <v>75</v>
      </c>
      <c r="F28" s="15">
        <v>748</v>
      </c>
      <c r="G28" s="15" t="s">
        <v>126</v>
      </c>
      <c r="H28" s="15" t="s">
        <v>126</v>
      </c>
      <c r="I28" s="15" t="s">
        <v>126</v>
      </c>
      <c r="J28" s="15"/>
      <c r="K28" s="15">
        <v>93100</v>
      </c>
      <c r="L28" s="15">
        <v>255237</v>
      </c>
      <c r="M28" s="39" t="s">
        <v>126</v>
      </c>
      <c r="N28" s="38"/>
      <c r="O28" s="15">
        <v>748</v>
      </c>
      <c r="P28" s="22" t="s">
        <v>18</v>
      </c>
      <c r="Q28" s="22" t="s">
        <v>94</v>
      </c>
      <c r="R28" s="22" t="s">
        <v>89</v>
      </c>
      <c r="S28" s="22" t="s">
        <v>141</v>
      </c>
      <c r="T28" s="15">
        <v>748</v>
      </c>
      <c r="U28" s="16">
        <v>748</v>
      </c>
      <c r="V28" s="16">
        <f t="shared" ref="V28:V38" si="2">O28-U28</f>
        <v>0</v>
      </c>
      <c r="W28" s="17"/>
      <c r="X28" s="17"/>
      <c r="Y28" s="17"/>
      <c r="Z28" s="17"/>
    </row>
    <row r="29" spans="1:26" s="13" customFormat="1" ht="15" customHeight="1" x14ac:dyDescent="0.25">
      <c r="A29" s="14" t="s">
        <v>30</v>
      </c>
      <c r="B29" s="12" t="s">
        <v>90</v>
      </c>
      <c r="C29" s="23"/>
      <c r="D29" s="22" t="s">
        <v>63</v>
      </c>
      <c r="E29" s="22" t="s">
        <v>76</v>
      </c>
      <c r="F29" s="15">
        <v>4814</v>
      </c>
      <c r="G29" s="15" t="s">
        <v>126</v>
      </c>
      <c r="H29" s="15" t="s">
        <v>126</v>
      </c>
      <c r="I29" s="15" t="s">
        <v>126</v>
      </c>
      <c r="J29" s="15"/>
      <c r="K29" s="15"/>
      <c r="L29" s="15">
        <v>254489</v>
      </c>
      <c r="M29" s="39" t="s">
        <v>126</v>
      </c>
      <c r="N29" s="51">
        <v>1</v>
      </c>
      <c r="O29" s="15">
        <v>4814</v>
      </c>
      <c r="P29" s="22" t="s">
        <v>18</v>
      </c>
      <c r="Q29" s="22" t="s">
        <v>95</v>
      </c>
      <c r="R29" s="22" t="s">
        <v>89</v>
      </c>
      <c r="S29" s="22" t="s">
        <v>142</v>
      </c>
      <c r="T29" s="15">
        <v>4814</v>
      </c>
      <c r="U29" s="16">
        <v>4813.21</v>
      </c>
      <c r="V29" s="16">
        <f t="shared" si="2"/>
        <v>0.78999999999996362</v>
      </c>
      <c r="W29" s="17"/>
      <c r="X29" s="17"/>
      <c r="Y29" s="17"/>
      <c r="Z29" s="17"/>
    </row>
    <row r="30" spans="1:26" s="13" customFormat="1" ht="15" customHeight="1" x14ac:dyDescent="0.25">
      <c r="A30" s="14" t="s">
        <v>88</v>
      </c>
      <c r="B30" s="12" t="s">
        <v>90</v>
      </c>
      <c r="C30" s="23"/>
      <c r="D30" s="22" t="s">
        <v>64</v>
      </c>
      <c r="E30" s="22" t="s">
        <v>77</v>
      </c>
      <c r="F30" s="15">
        <v>1307</v>
      </c>
      <c r="G30" s="15" t="s">
        <v>126</v>
      </c>
      <c r="H30" s="15" t="s">
        <v>126</v>
      </c>
      <c r="I30" s="15" t="s">
        <v>126</v>
      </c>
      <c r="J30" s="15"/>
      <c r="K30" s="15"/>
      <c r="L30" s="15">
        <v>249675</v>
      </c>
      <c r="M30" s="39" t="s">
        <v>126</v>
      </c>
      <c r="N30" s="38"/>
      <c r="O30" s="15">
        <v>1307</v>
      </c>
      <c r="P30" s="22" t="s">
        <v>18</v>
      </c>
      <c r="Q30" s="22" t="s">
        <v>96</v>
      </c>
      <c r="R30" s="22" t="s">
        <v>89</v>
      </c>
      <c r="S30" s="22" t="s">
        <v>143</v>
      </c>
      <c r="T30" s="15">
        <v>1307</v>
      </c>
      <c r="U30" s="16">
        <v>1306.2</v>
      </c>
      <c r="V30" s="16">
        <f t="shared" si="2"/>
        <v>0.79999999999995453</v>
      </c>
      <c r="W30" s="17"/>
      <c r="X30" s="17"/>
      <c r="Y30" s="17"/>
      <c r="Z30" s="17"/>
    </row>
    <row r="31" spans="1:26" s="13" customFormat="1" ht="15" customHeight="1" x14ac:dyDescent="0.25">
      <c r="A31" s="14" t="s">
        <v>30</v>
      </c>
      <c r="B31" s="12" t="s">
        <v>90</v>
      </c>
      <c r="C31" s="23"/>
      <c r="D31" s="22" t="s">
        <v>65</v>
      </c>
      <c r="E31" s="22" t="s">
        <v>78</v>
      </c>
      <c r="F31" s="15">
        <v>14509</v>
      </c>
      <c r="G31" s="15" t="s">
        <v>126</v>
      </c>
      <c r="H31" s="15" t="s">
        <v>126</v>
      </c>
      <c r="I31" s="15" t="s">
        <v>126</v>
      </c>
      <c r="J31" s="15"/>
      <c r="K31" s="15"/>
      <c r="L31" s="15">
        <v>248368</v>
      </c>
      <c r="M31" s="39" t="s">
        <v>126</v>
      </c>
      <c r="N31" s="39">
        <v>1</v>
      </c>
      <c r="O31" s="15">
        <v>14509</v>
      </c>
      <c r="P31" s="22" t="s">
        <v>18</v>
      </c>
      <c r="Q31" s="22" t="s">
        <v>97</v>
      </c>
      <c r="R31" s="22" t="s">
        <v>89</v>
      </c>
      <c r="S31" s="22" t="s">
        <v>144</v>
      </c>
      <c r="T31" s="15">
        <v>14509</v>
      </c>
      <c r="U31" s="16">
        <v>14508.27</v>
      </c>
      <c r="V31" s="16">
        <f t="shared" si="2"/>
        <v>0.72999999999956344</v>
      </c>
      <c r="W31" s="17"/>
      <c r="X31" s="17"/>
      <c r="Y31" s="17"/>
      <c r="Z31" s="17"/>
    </row>
    <row r="32" spans="1:26" s="13" customFormat="1" ht="15" customHeight="1" x14ac:dyDescent="0.25">
      <c r="A32" s="14" t="s">
        <v>19</v>
      </c>
      <c r="B32" s="12" t="s">
        <v>90</v>
      </c>
      <c r="C32" s="23"/>
      <c r="D32" s="22" t="s">
        <v>66</v>
      </c>
      <c r="E32" s="22" t="s">
        <v>79</v>
      </c>
      <c r="F32" s="15">
        <v>1512</v>
      </c>
      <c r="G32" s="15" t="s">
        <v>126</v>
      </c>
      <c r="H32" s="15" t="s">
        <v>126</v>
      </c>
      <c r="I32" s="15" t="s">
        <v>126</v>
      </c>
      <c r="J32" s="15"/>
      <c r="K32" s="15"/>
      <c r="L32" s="15">
        <v>233859</v>
      </c>
      <c r="M32" s="39" t="s">
        <v>126</v>
      </c>
      <c r="N32" s="51">
        <v>1</v>
      </c>
      <c r="O32" s="15">
        <v>1512</v>
      </c>
      <c r="P32" s="22" t="s">
        <v>18</v>
      </c>
      <c r="Q32" s="22" t="s">
        <v>98</v>
      </c>
      <c r="R32" s="22" t="s">
        <v>89</v>
      </c>
      <c r="S32" s="22" t="s">
        <v>145</v>
      </c>
      <c r="T32" s="15">
        <v>1512</v>
      </c>
      <c r="U32" s="16">
        <v>1512</v>
      </c>
      <c r="V32" s="16">
        <f t="shared" si="2"/>
        <v>0</v>
      </c>
      <c r="W32" s="17"/>
      <c r="X32" s="17"/>
      <c r="Y32" s="17"/>
      <c r="Z32" s="17"/>
    </row>
    <row r="33" spans="1:26" s="13" customFormat="1" ht="15" customHeight="1" x14ac:dyDescent="0.25">
      <c r="A33" s="14" t="s">
        <v>30</v>
      </c>
      <c r="B33" s="12" t="s">
        <v>90</v>
      </c>
      <c r="C33" s="23"/>
      <c r="D33" s="22" t="s">
        <v>67</v>
      </c>
      <c r="E33" s="22" t="s">
        <v>80</v>
      </c>
      <c r="F33" s="15">
        <v>8650</v>
      </c>
      <c r="G33" s="15" t="s">
        <v>126</v>
      </c>
      <c r="H33" s="15" t="s">
        <v>126</v>
      </c>
      <c r="I33" s="15" t="s">
        <v>126</v>
      </c>
      <c r="J33" s="15"/>
      <c r="K33" s="15"/>
      <c r="L33" s="15">
        <v>232347</v>
      </c>
      <c r="M33" s="39" t="s">
        <v>126</v>
      </c>
      <c r="N33" s="39">
        <v>1</v>
      </c>
      <c r="O33" s="15">
        <v>8650</v>
      </c>
      <c r="P33" s="22" t="s">
        <v>18</v>
      </c>
      <c r="Q33" s="22" t="s">
        <v>99</v>
      </c>
      <c r="R33" s="22" t="s">
        <v>89</v>
      </c>
      <c r="S33" s="22" t="s">
        <v>146</v>
      </c>
      <c r="T33" s="15">
        <v>8650</v>
      </c>
      <c r="U33" s="16">
        <v>8649.43</v>
      </c>
      <c r="V33" s="16">
        <f t="shared" si="2"/>
        <v>0.56999999999970896</v>
      </c>
      <c r="W33" s="17"/>
      <c r="X33" s="17"/>
      <c r="Y33" s="17"/>
      <c r="Z33" s="17"/>
    </row>
    <row r="34" spans="1:26" s="13" customFormat="1" ht="15" customHeight="1" x14ac:dyDescent="0.25">
      <c r="A34" s="14" t="s">
        <v>19</v>
      </c>
      <c r="B34" s="12" t="s">
        <v>90</v>
      </c>
      <c r="C34" s="23"/>
      <c r="D34" s="22" t="s">
        <v>68</v>
      </c>
      <c r="E34" s="22" t="s">
        <v>81</v>
      </c>
      <c r="F34" s="15">
        <v>8140</v>
      </c>
      <c r="G34" s="15" t="s">
        <v>126</v>
      </c>
      <c r="H34" s="15" t="s">
        <v>126</v>
      </c>
      <c r="I34" s="15" t="s">
        <v>126</v>
      </c>
      <c r="J34" s="15"/>
      <c r="K34" s="15"/>
      <c r="L34" s="15">
        <v>223697</v>
      </c>
      <c r="M34" s="39" t="s">
        <v>126</v>
      </c>
      <c r="N34" s="51">
        <v>1</v>
      </c>
      <c r="O34" s="15">
        <v>8140</v>
      </c>
      <c r="P34" s="22" t="s">
        <v>18</v>
      </c>
      <c r="Q34" s="22" t="s">
        <v>100</v>
      </c>
      <c r="R34" s="22" t="s">
        <v>89</v>
      </c>
      <c r="S34" s="22" t="s">
        <v>147</v>
      </c>
      <c r="T34" s="15">
        <v>8140</v>
      </c>
      <c r="U34" s="16">
        <v>8140</v>
      </c>
      <c r="V34" s="16">
        <f t="shared" si="2"/>
        <v>0</v>
      </c>
      <c r="W34" s="17"/>
      <c r="X34" s="17"/>
      <c r="Y34" s="17"/>
      <c r="Z34" s="17"/>
    </row>
    <row r="35" spans="1:26" s="13" customFormat="1" ht="15" customHeight="1" x14ac:dyDescent="0.25">
      <c r="A35" s="14" t="s">
        <v>30</v>
      </c>
      <c r="B35" s="12" t="s">
        <v>90</v>
      </c>
      <c r="C35" s="23"/>
      <c r="D35" s="22" t="s">
        <v>69</v>
      </c>
      <c r="E35" s="22" t="s">
        <v>82</v>
      </c>
      <c r="F35" s="15">
        <v>9874</v>
      </c>
      <c r="G35" s="15" t="s">
        <v>126</v>
      </c>
      <c r="H35" s="15" t="s">
        <v>126</v>
      </c>
      <c r="I35" s="15" t="s">
        <v>126</v>
      </c>
      <c r="J35" s="15"/>
      <c r="K35" s="15"/>
      <c r="L35" s="15">
        <v>215557</v>
      </c>
      <c r="M35" s="39" t="s">
        <v>126</v>
      </c>
      <c r="N35" s="39">
        <v>1</v>
      </c>
      <c r="O35" s="15">
        <v>9874</v>
      </c>
      <c r="P35" s="22" t="s">
        <v>18</v>
      </c>
      <c r="Q35" s="22" t="s">
        <v>101</v>
      </c>
      <c r="R35" s="22" t="s">
        <v>89</v>
      </c>
      <c r="S35" s="22" t="s">
        <v>148</v>
      </c>
      <c r="T35" s="15">
        <v>9874</v>
      </c>
      <c r="U35" s="16">
        <v>9873.48</v>
      </c>
      <c r="V35" s="16">
        <f t="shared" si="2"/>
        <v>0.52000000000043656</v>
      </c>
      <c r="W35" s="17"/>
      <c r="X35" s="17"/>
      <c r="Y35" s="17"/>
      <c r="Z35" s="17"/>
    </row>
    <row r="36" spans="1:26" s="13" customFormat="1" ht="15" customHeight="1" x14ac:dyDescent="0.25">
      <c r="A36" s="14" t="s">
        <v>30</v>
      </c>
      <c r="B36" s="12" t="s">
        <v>90</v>
      </c>
      <c r="C36" s="23"/>
      <c r="D36" s="22" t="s">
        <v>70</v>
      </c>
      <c r="E36" s="22" t="s">
        <v>83</v>
      </c>
      <c r="F36" s="15">
        <v>6011</v>
      </c>
      <c r="G36" s="15" t="s">
        <v>126</v>
      </c>
      <c r="H36" s="15" t="s">
        <v>126</v>
      </c>
      <c r="I36" s="15" t="s">
        <v>126</v>
      </c>
      <c r="J36" s="15"/>
      <c r="K36" s="15"/>
      <c r="L36" s="15">
        <v>205683</v>
      </c>
      <c r="M36" s="39" t="s">
        <v>126</v>
      </c>
      <c r="N36" s="39">
        <v>1</v>
      </c>
      <c r="O36" s="15">
        <v>6011</v>
      </c>
      <c r="P36" s="22" t="s">
        <v>18</v>
      </c>
      <c r="Q36" s="22" t="s">
        <v>102</v>
      </c>
      <c r="R36" s="22" t="s">
        <v>89</v>
      </c>
      <c r="S36" s="22" t="s">
        <v>149</v>
      </c>
      <c r="T36" s="15">
        <v>6011</v>
      </c>
      <c r="U36" s="16">
        <v>6010.1</v>
      </c>
      <c r="V36" s="16">
        <f t="shared" si="2"/>
        <v>0.8999999999996362</v>
      </c>
      <c r="W36" s="17"/>
      <c r="X36" s="17"/>
      <c r="Y36" s="17"/>
      <c r="Z36" s="17"/>
    </row>
    <row r="37" spans="1:26" s="13" customFormat="1" ht="15" customHeight="1" x14ac:dyDescent="0.25">
      <c r="A37" s="14" t="s">
        <v>30</v>
      </c>
      <c r="B37" s="12" t="s">
        <v>90</v>
      </c>
      <c r="C37" s="23"/>
      <c r="D37" s="22" t="s">
        <v>71</v>
      </c>
      <c r="E37" s="22" t="s">
        <v>84</v>
      </c>
      <c r="F37" s="15">
        <v>7265</v>
      </c>
      <c r="G37" s="15" t="s">
        <v>126</v>
      </c>
      <c r="H37" s="15" t="s">
        <v>126</v>
      </c>
      <c r="I37" s="15" t="s">
        <v>126</v>
      </c>
      <c r="J37" s="15"/>
      <c r="K37" s="15"/>
      <c r="L37" s="15">
        <v>199672</v>
      </c>
      <c r="M37" s="39" t="s">
        <v>126</v>
      </c>
      <c r="N37" s="39">
        <v>1</v>
      </c>
      <c r="O37" s="15">
        <v>7265</v>
      </c>
      <c r="P37" s="22" t="s">
        <v>18</v>
      </c>
      <c r="Q37" s="22" t="s">
        <v>103</v>
      </c>
      <c r="R37" s="22" t="s">
        <v>89</v>
      </c>
      <c r="S37" s="22" t="s">
        <v>150</v>
      </c>
      <c r="T37" s="15">
        <v>7265</v>
      </c>
      <c r="U37" s="16">
        <v>7264.32</v>
      </c>
      <c r="V37" s="16">
        <f t="shared" si="2"/>
        <v>0.68000000000029104</v>
      </c>
      <c r="W37" s="17"/>
      <c r="X37" s="17"/>
      <c r="Y37" s="17"/>
      <c r="Z37" s="17"/>
    </row>
    <row r="38" spans="1:26" s="13" customFormat="1" ht="15" customHeight="1" x14ac:dyDescent="0.25">
      <c r="A38" s="14" t="s">
        <v>30</v>
      </c>
      <c r="B38" s="12" t="s">
        <v>90</v>
      </c>
      <c r="C38" s="23"/>
      <c r="D38" s="22" t="s">
        <v>72</v>
      </c>
      <c r="E38" s="22" t="s">
        <v>85</v>
      </c>
      <c r="F38" s="15">
        <v>7265</v>
      </c>
      <c r="G38" s="15" t="s">
        <v>126</v>
      </c>
      <c r="H38" s="15" t="s">
        <v>126</v>
      </c>
      <c r="I38" s="15" t="s">
        <v>126</v>
      </c>
      <c r="J38" s="15"/>
      <c r="K38" s="15"/>
      <c r="L38" s="15">
        <v>192407</v>
      </c>
      <c r="M38" s="39" t="s">
        <v>126</v>
      </c>
      <c r="N38" s="39">
        <v>1</v>
      </c>
      <c r="O38" s="15">
        <v>7265</v>
      </c>
      <c r="P38" s="22" t="s">
        <v>18</v>
      </c>
      <c r="Q38" s="22" t="s">
        <v>104</v>
      </c>
      <c r="R38" s="22" t="s">
        <v>89</v>
      </c>
      <c r="S38" s="22" t="s">
        <v>151</v>
      </c>
      <c r="T38" s="15">
        <v>7265</v>
      </c>
      <c r="U38" s="16">
        <v>6981.29</v>
      </c>
      <c r="V38" s="16">
        <f t="shared" si="2"/>
        <v>283.71000000000004</v>
      </c>
      <c r="W38" s="17"/>
      <c r="X38" s="17"/>
      <c r="Y38" s="17"/>
      <c r="Z38" s="17"/>
    </row>
    <row r="39" spans="1:26" s="13" customFormat="1" ht="15" customHeight="1" x14ac:dyDescent="0.25">
      <c r="A39" s="14"/>
      <c r="B39" s="12" t="s">
        <v>90</v>
      </c>
      <c r="C39" s="23"/>
      <c r="D39" s="22" t="s">
        <v>73</v>
      </c>
      <c r="E39" s="22" t="s">
        <v>86</v>
      </c>
      <c r="F39" s="15">
        <v>2953</v>
      </c>
      <c r="G39" s="15" t="s">
        <v>126</v>
      </c>
      <c r="H39" s="15" t="s">
        <v>126</v>
      </c>
      <c r="I39" s="15" t="s">
        <v>126</v>
      </c>
      <c r="J39" s="15"/>
      <c r="K39" s="15"/>
      <c r="L39" s="15"/>
      <c r="M39" s="39"/>
      <c r="N39" s="38"/>
      <c r="O39" s="15"/>
      <c r="P39" s="22" t="s">
        <v>20</v>
      </c>
      <c r="Q39" s="22" t="s">
        <v>105</v>
      </c>
      <c r="R39" s="22"/>
      <c r="S39" s="22"/>
      <c r="T39" s="15"/>
      <c r="U39" s="16"/>
      <c r="V39" s="16"/>
      <c r="W39" s="17"/>
      <c r="X39" s="17"/>
      <c r="Y39" s="17"/>
      <c r="Z39" s="17"/>
    </row>
    <row r="40" spans="1:26" s="13" customFormat="1" ht="15" customHeight="1" x14ac:dyDescent="0.25">
      <c r="A40" s="14" t="s">
        <v>19</v>
      </c>
      <c r="B40" s="12" t="s">
        <v>90</v>
      </c>
      <c r="C40" s="23"/>
      <c r="D40" s="22" t="s">
        <v>74</v>
      </c>
      <c r="E40" s="22" t="s">
        <v>87</v>
      </c>
      <c r="F40" s="15">
        <v>9240</v>
      </c>
      <c r="G40" s="15" t="s">
        <v>126</v>
      </c>
      <c r="H40" s="15" t="s">
        <v>126</v>
      </c>
      <c r="I40" s="15" t="s">
        <v>126</v>
      </c>
      <c r="J40" s="15"/>
      <c r="K40" s="15"/>
      <c r="L40" s="15">
        <v>185142</v>
      </c>
      <c r="M40" s="39" t="s">
        <v>126</v>
      </c>
      <c r="N40" s="51">
        <v>1</v>
      </c>
      <c r="O40" s="15">
        <v>9240</v>
      </c>
      <c r="P40" s="22" t="s">
        <v>18</v>
      </c>
      <c r="Q40" s="22" t="s">
        <v>106</v>
      </c>
      <c r="R40" s="22" t="s">
        <v>89</v>
      </c>
      <c r="S40" s="22"/>
      <c r="T40" s="15"/>
      <c r="U40" s="16"/>
      <c r="V40" s="16"/>
      <c r="W40" s="17"/>
      <c r="X40" s="17"/>
      <c r="Y40" s="17"/>
      <c r="Z40" s="17"/>
    </row>
    <row r="41" spans="1:26" ht="15" customHeight="1" x14ac:dyDescent="0.25">
      <c r="A41" s="18"/>
      <c r="B41" s="19"/>
      <c r="C41" s="19"/>
      <c r="D41" s="20"/>
    </row>
    <row r="42" spans="1:26" ht="90.75" customHeight="1" x14ac:dyDescent="0.25">
      <c r="A42" s="107" t="s">
        <v>159</v>
      </c>
      <c r="B42" s="107"/>
      <c r="C42" s="107"/>
      <c r="D42" s="107"/>
    </row>
    <row r="43" spans="1:26" ht="21.75" customHeight="1" x14ac:dyDescent="0.25">
      <c r="A43" s="113" t="s">
        <v>124</v>
      </c>
      <c r="B43" s="113"/>
      <c r="C43" s="113"/>
      <c r="D43" s="113"/>
    </row>
    <row r="44" spans="1:26" ht="78" customHeight="1" x14ac:dyDescent="0.25">
      <c r="A44" s="107" t="s">
        <v>125</v>
      </c>
      <c r="B44" s="107"/>
      <c r="C44" s="107"/>
      <c r="D44" s="107"/>
    </row>
  </sheetData>
  <autoFilter ref="A13:R40"/>
  <mergeCells count="13">
    <mergeCell ref="A44:D44"/>
    <mergeCell ref="A7:D7"/>
    <mergeCell ref="A8:D8"/>
    <mergeCell ref="A9:D9"/>
    <mergeCell ref="A10:D10"/>
    <mergeCell ref="A42:D42"/>
    <mergeCell ref="A43:D43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2021-11-16T16:12:57Z</dcterms:modified>
</cp:coreProperties>
</file>