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esktop\evaluación\FORMATOS LP\"/>
    </mc:Choice>
  </mc:AlternateContent>
  <bookViews>
    <workbookView xWindow="0" yWindow="0" windowWidth="19200" windowHeight="609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BENEFICIARIOS!$A$12:$K$12</definedName>
    <definedName name="_xlnm._FilterDatabase" localSheetId="2" hidden="1">EXPEDICIONES!$A$13:$O$15</definedName>
    <definedName name="_xlnm._FilterDatabase" localSheetId="3" hidden="1">TRANSFERENCIAS!$A$13:$Q$13</definedName>
  </definedNames>
  <calcPr calcId="152511"/>
</workbook>
</file>

<file path=xl/calcChain.xml><?xml version="1.0" encoding="utf-8"?>
<calcChain xmlns="http://schemas.openxmlformats.org/spreadsheetml/2006/main">
  <c r="J14" i="3" l="1"/>
  <c r="I14" i="8" l="1"/>
  <c r="I13" i="8"/>
  <c r="G14" i="8"/>
  <c r="G13" i="8"/>
  <c r="F14" i="8"/>
  <c r="F13" i="8"/>
  <c r="E13" i="8"/>
  <c r="D13" i="8"/>
  <c r="C13" i="8"/>
  <c r="E14" i="8"/>
  <c r="D14" i="8"/>
  <c r="C14" i="8"/>
  <c r="I16" i="3"/>
  <c r="J15" i="7"/>
  <c r="F15" i="7"/>
  <c r="G16" i="3"/>
  <c r="G18" i="3" s="1"/>
  <c r="C16" i="3"/>
  <c r="E15" i="8" l="1"/>
  <c r="I15" i="8"/>
  <c r="D15" i="8"/>
  <c r="C15" i="8"/>
  <c r="H13" i="8"/>
  <c r="J13" i="8"/>
  <c r="L15" i="7"/>
  <c r="M14" i="7" l="1"/>
  <c r="J15" i="3" l="1"/>
  <c r="G15" i="8" l="1"/>
  <c r="F15" i="8"/>
  <c r="B21" i="4" l="1"/>
  <c r="B19" i="4" l="1"/>
  <c r="B22" i="4" s="1"/>
  <c r="H14" i="8" l="1"/>
  <c r="H15" i="8" s="1"/>
  <c r="B18" i="4" l="1"/>
  <c r="B20" i="4" s="1"/>
  <c r="B15" i="4"/>
  <c r="B16" i="4" l="1"/>
  <c r="E15" i="4"/>
  <c r="J14" i="8"/>
  <c r="J15" i="8" s="1"/>
  <c r="B17" i="4" l="1"/>
</calcChain>
</file>

<file path=xl/sharedStrings.xml><?xml version="1.0" encoding="utf-8"?>
<sst xmlns="http://schemas.openxmlformats.org/spreadsheetml/2006/main" count="146" uniqueCount="95">
  <si>
    <t>NOMBRE/RAZÓN SOCIAL</t>
  </si>
  <si>
    <t>No.  FOLIO DE SOLICITUD</t>
  </si>
  <si>
    <t>FECHA DE RESOLUCIÓN</t>
  </si>
  <si>
    <t>No. DE  CERTIFICADO</t>
  </si>
  <si>
    <t>LISTADO DE BENEFICIARIOS</t>
  </si>
  <si>
    <t>IMPORTACIÓN</t>
  </si>
  <si>
    <t>No. DE FOLIO</t>
  </si>
  <si>
    <t>MONTO EXPEDIDO</t>
  </si>
  <si>
    <t>MONTO CANCELADO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</si>
  <si>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</si>
  <si>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</si>
  <si>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</si>
  <si>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</si>
  <si>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</si>
  <si>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</si>
  <si>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</si>
  <si>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ASIGNACIÓN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</si>
  <si>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</si>
  <si>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3)</t>
    </r>
  </si>
  <si>
    <t>LICITACIÓN PÚBLICA</t>
  </si>
  <si>
    <t>EXPEDICIÓN</t>
  </si>
  <si>
    <t>RAZÓN SOCIAL BENEFICIARIO</t>
  </si>
  <si>
    <t>MONTO TRANSFERIDO</t>
  </si>
  <si>
    <t>NO. CERTIFICADO</t>
  </si>
  <si>
    <r>
      <t>MONTO ADJUDICADO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[A]</t>
    </r>
  </si>
  <si>
    <t>RESOLUCIÓN DE EXPEDICIÓN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</si>
  <si>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</si>
  <si>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</si>
  <si>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</si>
  <si>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</si>
  <si>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</si>
  <si>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</si>
  <si>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</si>
  <si>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</si>
  <si>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</si>
  <si>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</si>
  <si>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</si>
  <si>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t>MONTO UTILIZADO
[G]</t>
  </si>
  <si>
    <t>MONTO NO UTILIZADO
[H]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</si>
  <si>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</si>
  <si>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</si>
  <si>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t>(B) Monto Total No Adjudicado</t>
  </si>
  <si>
    <t>(A) Monto Total Adjudicado</t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</si>
  <si>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</si>
  <si>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</si>
  <si>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</si>
  <si>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t>ADJUDICACIÓN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</si>
  <si>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</si>
  <si>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</si>
  <si>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</si>
  <si>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</si>
  <si>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</si>
  <si>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t>MONTO ADJUDICADO
[A]</t>
  </si>
  <si>
    <t>MONTO EXPEDIDO
[D]</t>
  </si>
  <si>
    <t>MONTO CANCELADO
[E]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</si>
  <si>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</si>
  <si>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</si>
  <si>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t>SALDO DISPONIBLE
[F]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</si>
  <si>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</si>
  <si>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</si>
  <si>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t>1) Ciclo del Cupo:</t>
  </si>
  <si>
    <t>2) Monto Total del Cupo: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</si>
  <si>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</si>
  <si>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</si>
  <si>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</si>
  <si>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t>rfc</t>
  </si>
  <si>
    <t>01-enero al 31-diciembre de 2019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</si>
  <si>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publicadas en www.snice.gob.mx.</t>
    </r>
  </si>
  <si>
    <t>Tratado Integral y Progresista de Asociación Transpacífico.</t>
  </si>
  <si>
    <t>TRATADO INTEGRAL Y PROGRESISTA DE ASOCIACIÓN TRANSPACÍFICO.</t>
  </si>
  <si>
    <t>TRATADO INTEGRAL Y PROGRESISTA DE ASOCIACIÓN TRANSPACÍFICO (TIPAT)</t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</si>
  <si>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</si>
  <si>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t>AUTORIZADA</t>
  </si>
  <si>
    <t xml:space="preserve"> TRANSFERENCIAS OTORGADAS
[B]</t>
  </si>
  <si>
    <t>TRANSFERENCIAS RECIBIDAS
[C]</t>
  </si>
  <si>
    <t>TOTAL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</si>
  <si>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22 de julio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</si>
  <si>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25/04/2019</t>
  </si>
  <si>
    <t>MANTEQUILLA</t>
  </si>
  <si>
    <t>SIGMA   FOODSERVICE COMERCIAL, S DE RL DE CV</t>
  </si>
  <si>
    <t>CNO930113K12</t>
  </si>
  <si>
    <t>SIGMA ALIMENTOS COMERCIAL, SA DE CV</t>
  </si>
  <si>
    <t>SAC991222G1A</t>
  </si>
  <si>
    <t>0201200200420191931000004</t>
  </si>
  <si>
    <t>0201200200420191931000005</t>
  </si>
  <si>
    <t>24/04/2019</t>
  </si>
  <si>
    <t>19MAQ001300/1931</t>
  </si>
  <si>
    <t>19MAQ001301/1931</t>
  </si>
  <si>
    <t>INFORMACIÓN ACTUALIZADA AL 30/09/2019</t>
  </si>
  <si>
    <t>PERIODO REPORTADO: 01-ENERO DE 2019 AL 30-SEPTIEMBRE DE2019</t>
  </si>
  <si>
    <t>PERIODO REPORTADO: 01-ENERO DE 2019 AL 30-SEPTIEMBRE DE 2019</t>
  </si>
  <si>
    <t>PERIODO REPORTADO: 01-ENERO AL 31-SEPTIEMBRE DE 2019</t>
  </si>
  <si>
    <t>PERIODO REPORTADO: 01-ENERO DE 2019 AL 31-SEPTIEMBRE DE 2019</t>
  </si>
  <si>
    <t>SECRETARÍA DE ECONOMÍA CON INFORMACIÓN DE VUCEM Y OPERACIONES DE COMERCIO EXTERIOR (SAT)</t>
  </si>
  <si>
    <t>FECHA DE PUBLICACIÓN: 30/10/2019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</si>
</sst>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1" fillId="6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6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zoomScale="80" zoomScaleNormal="80" workbookViewId="0">
      <selection activeCell="A8" sqref="A8:D8"/>
    </sheetView>
  </sheetViews>
  <sheetFormatPr baseColWidth="10" defaultColWidth="11.42578125" defaultRowHeight="14.25" x14ac:dyDescent="0.25"/>
  <cols>
    <col min="1" max="1" width="30" style="1" customWidth="1"/>
    <col min="2" max="2" width="34.7109375" style="1" customWidth="1"/>
    <col min="3" max="3" width="11.42578125" style="1"/>
    <col min="4" max="4" width="27" style="1" customWidth="1"/>
    <col min="5" max="5" width="15.7109375" style="1" customWidth="1"/>
    <col min="6" max="16384" width="11.42578125" style="1"/>
  </cols>
  <sheetData>
    <row r="1" spans="1:9" x14ac:dyDescent="0.25">
      <c r="A1" s="64" t="s">
        <v>9</v>
      </c>
      <c r="B1" s="64"/>
      <c r="C1" s="64"/>
      <c r="D1" s="64"/>
    </row>
    <row r="2" spans="1:9" x14ac:dyDescent="0.25">
      <c r="A2" s="64" t="s">
        <v>78</v>
      </c>
      <c r="B2" s="64"/>
      <c r="C2" s="64"/>
      <c r="D2" s="64"/>
    </row>
    <row r="3" spans="1:9" x14ac:dyDescent="0.25">
      <c r="A3" s="64" t="s">
        <v>70</v>
      </c>
      <c r="B3" s="64"/>
      <c r="C3" s="64"/>
      <c r="D3" s="64"/>
      <c r="I3" s="1" t="s">
        <v>68</v>
      </c>
    </row>
    <row r="4" spans="1:9" x14ac:dyDescent="0.25">
      <c r="A4" s="64" t="s">
        <v>5</v>
      </c>
      <c r="B4" s="64"/>
      <c r="C4" s="64"/>
      <c r="D4" s="64"/>
      <c r="I4" s="1" t="s">
        <v>69</v>
      </c>
    </row>
    <row r="5" spans="1:9" x14ac:dyDescent="0.25">
      <c r="A5" s="64" t="s">
        <v>19</v>
      </c>
      <c r="B5" s="64"/>
      <c r="C5" s="64"/>
      <c r="D5" s="64"/>
    </row>
    <row r="6" spans="1:9" x14ac:dyDescent="0.25">
      <c r="A6" s="64" t="s">
        <v>88</v>
      </c>
      <c r="B6" s="64"/>
      <c r="C6" s="64"/>
      <c r="D6" s="64"/>
    </row>
    <row r="7" spans="1:9" x14ac:dyDescent="0.25">
      <c r="A7" s="64" t="s">
        <v>94</v>
      </c>
      <c r="B7" s="64"/>
      <c r="C7" s="64"/>
      <c r="D7" s="64"/>
    </row>
    <row r="8" spans="1:9" x14ac:dyDescent="0.25">
      <c r="A8" s="64" t="s">
        <v>59</v>
      </c>
      <c r="B8" s="64"/>
      <c r="C8" s="64"/>
      <c r="D8" s="64"/>
    </row>
    <row r="9" spans="1:9" x14ac:dyDescent="0.25">
      <c r="A9" s="64" t="s">
        <v>89</v>
      </c>
      <c r="B9" s="64"/>
      <c r="C9" s="64"/>
      <c r="D9" s="64"/>
    </row>
    <row r="10" spans="1:9" x14ac:dyDescent="0.25">
      <c r="A10" s="63" t="s">
        <v>93</v>
      </c>
      <c r="B10" s="63"/>
      <c r="C10" s="63"/>
      <c r="D10" s="63"/>
      <c r="E10" s="63"/>
      <c r="F10" s="2"/>
      <c r="G10" s="2"/>
    </row>
    <row r="12" spans="1:9" ht="15" x14ac:dyDescent="0.25">
      <c r="A12" s="60" t="s">
        <v>49</v>
      </c>
      <c r="B12" s="60"/>
    </row>
    <row r="13" spans="1:9" ht="15" x14ac:dyDescent="0.25">
      <c r="A13" s="34" t="s">
        <v>60</v>
      </c>
      <c r="B13" s="3" t="s">
        <v>66</v>
      </c>
    </row>
    <row r="14" spans="1:9" ht="15" x14ac:dyDescent="0.25">
      <c r="A14" s="34" t="s">
        <v>61</v>
      </c>
      <c r="B14" s="5">
        <v>1550000</v>
      </c>
    </row>
    <row r="15" spans="1:9" ht="15" x14ac:dyDescent="0.25">
      <c r="A15" s="34" t="s">
        <v>42</v>
      </c>
      <c r="B15" s="5">
        <f>BENEFICIARIOS!C15</f>
        <v>792000</v>
      </c>
      <c r="C15" s="53">
        <v>3600000</v>
      </c>
      <c r="E15" s="53">
        <f>SUM(B15:C15)</f>
        <v>4392000</v>
      </c>
    </row>
    <row r="16" spans="1:9" ht="15" x14ac:dyDescent="0.25">
      <c r="A16" s="34" t="s">
        <v>41</v>
      </c>
      <c r="B16" s="5">
        <f>B14-B15</f>
        <v>758000</v>
      </c>
    </row>
    <row r="17" spans="1:4" ht="15" x14ac:dyDescent="0.25">
      <c r="A17" s="34" t="s">
        <v>26</v>
      </c>
      <c r="B17" s="5">
        <f>BENEFICIARIOS!E15</f>
        <v>0</v>
      </c>
    </row>
    <row r="18" spans="1:4" ht="15" x14ac:dyDescent="0.25">
      <c r="A18" s="34" t="s">
        <v>27</v>
      </c>
      <c r="B18" s="5">
        <f>BENEFICIARIOS!F15</f>
        <v>792000</v>
      </c>
    </row>
    <row r="19" spans="1:4" ht="15" x14ac:dyDescent="0.25">
      <c r="A19" s="34" t="s">
        <v>28</v>
      </c>
      <c r="B19" s="5">
        <f>BENEFICIARIOS!I15</f>
        <v>180000</v>
      </c>
    </row>
    <row r="20" spans="1:4" ht="15" x14ac:dyDescent="0.25">
      <c r="A20" s="34" t="s">
        <v>29</v>
      </c>
      <c r="B20" s="5">
        <f>B18-B19</f>
        <v>612000</v>
      </c>
    </row>
    <row r="21" spans="1:4" ht="15" x14ac:dyDescent="0.25">
      <c r="A21" s="34" t="s">
        <v>30</v>
      </c>
      <c r="B21" s="5">
        <f>BENEFICIARIOS!G15</f>
        <v>0</v>
      </c>
    </row>
    <row r="22" spans="1:4" ht="15" x14ac:dyDescent="0.25">
      <c r="A22" s="34" t="s">
        <v>31</v>
      </c>
      <c r="B22" s="12">
        <f>B19/B14</f>
        <v>0.11612903225806452</v>
      </c>
    </row>
    <row r="24" spans="1:4" ht="15" x14ac:dyDescent="0.25">
      <c r="A24" s="61" t="s">
        <v>11</v>
      </c>
      <c r="B24" s="61"/>
      <c r="C24" s="61"/>
      <c r="D24" s="61"/>
    </row>
    <row r="25" spans="1:4" ht="24.75" customHeight="1" x14ac:dyDescent="0.25">
      <c r="A25" s="62" t="s">
        <v>62</v>
      </c>
      <c r="B25" s="62"/>
      <c r="C25" s="62"/>
      <c r="D25" s="62"/>
    </row>
    <row r="26" spans="1:4" ht="21" customHeight="1" x14ac:dyDescent="0.25">
      <c r="A26" s="62" t="s">
        <v>63</v>
      </c>
      <c r="B26" s="62"/>
      <c r="C26" s="62"/>
      <c r="D26" s="62"/>
    </row>
    <row r="27" spans="1:4" ht="26.25" customHeight="1" x14ac:dyDescent="0.25">
      <c r="A27" s="62" t="s">
        <v>64</v>
      </c>
      <c r="B27" s="62"/>
      <c r="C27" s="62"/>
      <c r="D27" s="62"/>
    </row>
    <row r="28" spans="1:4" ht="39" customHeight="1" x14ac:dyDescent="0.25">
      <c r="A28" s="56" t="s">
        <v>43</v>
      </c>
      <c r="B28" s="56"/>
      <c r="C28" s="56"/>
      <c r="D28" s="56"/>
    </row>
    <row r="29" spans="1:4" ht="37.5" customHeight="1" x14ac:dyDescent="0.25">
      <c r="A29" s="58" t="s">
        <v>44</v>
      </c>
      <c r="B29" s="58"/>
      <c r="C29" s="58"/>
      <c r="D29" s="58"/>
    </row>
    <row r="30" spans="1:4" ht="45.75" customHeight="1" x14ac:dyDescent="0.25">
      <c r="A30" s="59" t="s">
        <v>71</v>
      </c>
      <c r="B30" s="59"/>
      <c r="C30" s="59"/>
      <c r="D30" s="59"/>
    </row>
    <row r="31" spans="1:4" ht="45" customHeight="1" x14ac:dyDescent="0.25">
      <c r="A31" s="59" t="s">
        <v>32</v>
      </c>
      <c r="B31" s="59"/>
      <c r="C31" s="59"/>
      <c r="D31" s="59"/>
    </row>
    <row r="32" spans="1:4" ht="45" customHeight="1" x14ac:dyDescent="0.25">
      <c r="A32" s="59" t="s">
        <v>33</v>
      </c>
      <c r="B32" s="59"/>
      <c r="C32" s="59"/>
      <c r="D32" s="59"/>
    </row>
    <row r="33" spans="1:4" ht="51" customHeight="1" x14ac:dyDescent="0.25">
      <c r="A33" s="59" t="s">
        <v>34</v>
      </c>
      <c r="B33" s="59"/>
      <c r="C33" s="59"/>
      <c r="D33" s="59"/>
    </row>
    <row r="34" spans="1:4" ht="30" customHeight="1" x14ac:dyDescent="0.25">
      <c r="A34" s="57" t="s">
        <v>35</v>
      </c>
      <c r="B34" s="57"/>
      <c r="C34" s="57"/>
      <c r="D34" s="57"/>
    </row>
    <row r="35" spans="1:4" ht="30" customHeight="1" x14ac:dyDescent="0.25">
      <c r="A35" s="57" t="s">
        <v>36</v>
      </c>
      <c r="B35" s="57"/>
      <c r="C35" s="57"/>
      <c r="D35" s="57"/>
    </row>
  </sheetData>
  <mergeCells count="23">
    <mergeCell ref="A1:D1"/>
    <mergeCell ref="A2:D2"/>
    <mergeCell ref="A3:D3"/>
    <mergeCell ref="A4:D4"/>
    <mergeCell ref="A5:D5"/>
    <mergeCell ref="A10:E10"/>
    <mergeCell ref="A6:D6"/>
    <mergeCell ref="A7:D7"/>
    <mergeCell ref="A8:D8"/>
    <mergeCell ref="A9:D9"/>
    <mergeCell ref="A12:B12"/>
    <mergeCell ref="A24:D24"/>
    <mergeCell ref="A26:D26"/>
    <mergeCell ref="A27:D27"/>
    <mergeCell ref="A25:D25"/>
    <mergeCell ref="A28:D28"/>
    <mergeCell ref="A35:D35"/>
    <mergeCell ref="A29:D29"/>
    <mergeCell ref="A31:D31"/>
    <mergeCell ref="A32:D32"/>
    <mergeCell ref="A33:D33"/>
    <mergeCell ref="A34:D34"/>
    <mergeCell ref="A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80" zoomScaleNormal="80" workbookViewId="0">
      <selection activeCell="A8" sqref="A8:E8"/>
    </sheetView>
  </sheetViews>
  <sheetFormatPr baseColWidth="10" defaultRowHeight="14.25" x14ac:dyDescent="0.25"/>
  <cols>
    <col min="1" max="1" width="89.85546875" style="1" bestFit="1" customWidth="1"/>
    <col min="2" max="2" width="7.7109375" style="1" customWidth="1"/>
    <col min="3" max="3" width="14.42578125" style="2" customWidth="1"/>
    <col min="4" max="4" width="20.7109375" style="2" customWidth="1"/>
    <col min="5" max="5" width="21.85546875" style="2" customWidth="1"/>
    <col min="6" max="6" width="14" style="2" customWidth="1"/>
    <col min="7" max="7" width="13.85546875" style="2" customWidth="1"/>
    <col min="8" max="8" width="15" style="1" customWidth="1"/>
    <col min="9" max="9" width="12.7109375" style="1" customWidth="1"/>
    <col min="10" max="10" width="12.42578125" style="1" bestFit="1" customWidth="1"/>
    <col min="11" max="16384" width="11.42578125" style="1"/>
  </cols>
  <sheetData>
    <row r="1" spans="1:10" x14ac:dyDescent="0.25">
      <c r="A1" s="63" t="s">
        <v>4</v>
      </c>
      <c r="B1" s="63"/>
      <c r="C1" s="63"/>
      <c r="D1" s="63"/>
      <c r="E1" s="63"/>
    </row>
    <row r="2" spans="1:10" x14ac:dyDescent="0.25">
      <c r="A2" s="63" t="s">
        <v>78</v>
      </c>
      <c r="B2" s="63"/>
      <c r="C2" s="63"/>
      <c r="D2" s="63"/>
      <c r="E2" s="63"/>
    </row>
    <row r="3" spans="1:10" x14ac:dyDescent="0.25">
      <c r="A3" s="63" t="s">
        <v>70</v>
      </c>
      <c r="B3" s="63"/>
      <c r="C3" s="63"/>
      <c r="D3" s="63"/>
      <c r="E3" s="63"/>
    </row>
    <row r="4" spans="1:10" x14ac:dyDescent="0.25">
      <c r="A4" s="63" t="s">
        <v>5</v>
      </c>
      <c r="B4" s="63"/>
      <c r="C4" s="63"/>
      <c r="D4" s="63"/>
      <c r="E4" s="63"/>
    </row>
    <row r="5" spans="1:10" x14ac:dyDescent="0.25">
      <c r="A5" s="63" t="s">
        <v>19</v>
      </c>
      <c r="B5" s="63"/>
      <c r="C5" s="63"/>
      <c r="D5" s="63"/>
      <c r="E5" s="63"/>
    </row>
    <row r="6" spans="1:10" x14ac:dyDescent="0.25">
      <c r="A6" s="63" t="s">
        <v>88</v>
      </c>
      <c r="B6" s="63"/>
      <c r="C6" s="63"/>
      <c r="D6" s="63"/>
      <c r="E6" s="63"/>
    </row>
    <row r="7" spans="1:10" x14ac:dyDescent="0.25">
      <c r="A7" s="63" t="s">
        <v>94</v>
      </c>
      <c r="B7" s="63"/>
      <c r="C7" s="63"/>
      <c r="D7" s="63"/>
      <c r="E7" s="63"/>
    </row>
    <row r="8" spans="1:10" x14ac:dyDescent="0.25">
      <c r="A8" s="63" t="s">
        <v>59</v>
      </c>
      <c r="B8" s="63"/>
      <c r="C8" s="63"/>
      <c r="D8" s="63"/>
      <c r="E8" s="63"/>
    </row>
    <row r="9" spans="1:10" x14ac:dyDescent="0.25">
      <c r="A9" s="63" t="s">
        <v>90</v>
      </c>
      <c r="B9" s="63"/>
      <c r="C9" s="63"/>
      <c r="D9" s="63"/>
      <c r="E9" s="63"/>
    </row>
    <row r="10" spans="1:10" x14ac:dyDescent="0.25">
      <c r="A10" s="63" t="s">
        <v>93</v>
      </c>
      <c r="B10" s="63"/>
      <c r="C10" s="63"/>
      <c r="D10" s="63"/>
      <c r="E10" s="63"/>
    </row>
    <row r="12" spans="1:10" s="2" customFormat="1" ht="60" x14ac:dyDescent="0.25">
      <c r="A12" s="44" t="s">
        <v>0</v>
      </c>
      <c r="B12" s="42" t="s">
        <v>65</v>
      </c>
      <c r="C12" s="45" t="s">
        <v>52</v>
      </c>
      <c r="D12" s="45" t="s">
        <v>73</v>
      </c>
      <c r="E12" s="45" t="s">
        <v>74</v>
      </c>
      <c r="F12" s="45" t="s">
        <v>53</v>
      </c>
      <c r="G12" s="45" t="s">
        <v>54</v>
      </c>
      <c r="H12" s="46" t="s">
        <v>57</v>
      </c>
      <c r="I12" s="47" t="s">
        <v>37</v>
      </c>
      <c r="J12" s="47" t="s">
        <v>38</v>
      </c>
    </row>
    <row r="13" spans="1:10" x14ac:dyDescent="0.25">
      <c r="A13" s="38" t="s">
        <v>79</v>
      </c>
      <c r="B13" s="38" t="s">
        <v>80</v>
      </c>
      <c r="C13" s="35">
        <f>SUMIF(EXPEDICIONES!$A:$A,BENEFICIARIOS!A13,EXPEDICIONES!$C:$C)</f>
        <v>198000</v>
      </c>
      <c r="D13" s="35">
        <f>SUMIF(TRANSFERENCIAS!$A:$A,BENEFICIARIOS!A13,TRANSFERENCIAS!$F:$F)</f>
        <v>0</v>
      </c>
      <c r="E13" s="35">
        <f>SUMIF(TRANSFERENCIAS!$B:$B,BENEFICIARIOS!A13,TRANSFERENCIAS!$F:$F)</f>
        <v>0</v>
      </c>
      <c r="F13" s="35">
        <f>SUMIF(EXPEDICIONES!$A:$A,BENEFICIARIOS!A13,EXPEDICIONES!$G:$G)+SUMIF(TRANSFERENCIAS!$B:$B,BENEFICIARIOS!A13,TRANSFERENCIAS!$J:$J)</f>
        <v>198000</v>
      </c>
      <c r="G13" s="35">
        <f>SUMIF(EXPEDICIONES!$A:$A,BENEFICIARIOS!A13,EXPEDICIONES!$K:$K)+SUMIF(TRANSFERENCIAS!$A:$A,BENEFICIARIOS!A13,TRANSFERENCIAS!$N:$N)</f>
        <v>0</v>
      </c>
      <c r="H13" s="4">
        <f>C13-D13+E13-F13+G13</f>
        <v>0</v>
      </c>
      <c r="I13" s="4">
        <f>SUMIF(EXPEDICIONES!$A:$A,BENEFICIARIOS!A13,EXPEDICIONES!$I:$I)+SUMIF(TRANSFERENCIAS!$B:$B,BENEFICIARIOS!A13,TRANSFERENCIAS!$L:$L)</f>
        <v>0</v>
      </c>
      <c r="J13" s="4">
        <f t="shared" ref="J13" si="0">F13-G13-I13</f>
        <v>198000</v>
      </c>
    </row>
    <row r="14" spans="1:10" x14ac:dyDescent="0.25">
      <c r="A14" s="38" t="s">
        <v>81</v>
      </c>
      <c r="B14" s="38" t="s">
        <v>82</v>
      </c>
      <c r="C14" s="35">
        <f>SUMIF(EXPEDICIONES!$A:$A,BENEFICIARIOS!A14,EXPEDICIONES!$C:$C)</f>
        <v>594000</v>
      </c>
      <c r="D14" s="35">
        <f>SUMIF(TRANSFERENCIAS!$A:$A,BENEFICIARIOS!A14,TRANSFERENCIAS!$F:$F)</f>
        <v>0</v>
      </c>
      <c r="E14" s="35">
        <f>SUMIF(TRANSFERENCIAS!$B:$B,BENEFICIARIOS!A14,TRANSFERENCIAS!$F:$F)</f>
        <v>0</v>
      </c>
      <c r="F14" s="35">
        <f>SUMIF(EXPEDICIONES!$A:$A,BENEFICIARIOS!A14,EXPEDICIONES!$G:$G)+SUMIF(TRANSFERENCIAS!$B:$B,BENEFICIARIOS!A14,TRANSFERENCIAS!$J:$J)</f>
        <v>594000</v>
      </c>
      <c r="G14" s="35">
        <f>SUMIF(EXPEDICIONES!$A:$A,BENEFICIARIOS!A14,EXPEDICIONES!$K:$K)+SUMIF(TRANSFERENCIAS!$A:$A,BENEFICIARIOS!A14,TRANSFERENCIAS!$N:$N)</f>
        <v>0</v>
      </c>
      <c r="H14" s="4">
        <f>C14-D14+E14-F14+G14</f>
        <v>0</v>
      </c>
      <c r="I14" s="4">
        <f>SUMIF(EXPEDICIONES!$A:$A,BENEFICIARIOS!A14,EXPEDICIONES!$I:$I)+SUMIF(TRANSFERENCIAS!$B:$B,BENEFICIARIOS!A14,TRANSFERENCIAS!$L:$L)</f>
        <v>180000</v>
      </c>
      <c r="J14" s="4">
        <f t="shared" ref="J14" si="1">F14-G14-I14</f>
        <v>414000</v>
      </c>
    </row>
    <row r="15" spans="1:10" ht="15" x14ac:dyDescent="0.25">
      <c r="A15" s="55" t="s">
        <v>75</v>
      </c>
      <c r="B15" s="13"/>
      <c r="C15" s="36">
        <f t="shared" ref="C15:J15" si="2">SUM(C13:C14)</f>
        <v>792000</v>
      </c>
      <c r="D15" s="36">
        <f t="shared" si="2"/>
        <v>0</v>
      </c>
      <c r="E15" s="36">
        <f t="shared" si="2"/>
        <v>0</v>
      </c>
      <c r="F15" s="36">
        <f t="shared" si="2"/>
        <v>792000</v>
      </c>
      <c r="G15" s="36">
        <f t="shared" si="2"/>
        <v>0</v>
      </c>
      <c r="H15" s="36">
        <f t="shared" si="2"/>
        <v>0</v>
      </c>
      <c r="I15" s="36">
        <f t="shared" si="2"/>
        <v>180000</v>
      </c>
      <c r="J15" s="36">
        <f t="shared" si="2"/>
        <v>612000</v>
      </c>
    </row>
    <row r="17" spans="1:5" ht="29.25" x14ac:dyDescent="0.25">
      <c r="A17" s="16" t="s">
        <v>55</v>
      </c>
      <c r="B17" s="16"/>
      <c r="C17" s="1"/>
      <c r="D17" s="1"/>
      <c r="E17" s="1"/>
    </row>
    <row r="18" spans="1:5" ht="45" x14ac:dyDescent="0.25">
      <c r="A18" s="16" t="s">
        <v>39</v>
      </c>
      <c r="B18" s="16"/>
      <c r="C18" s="16"/>
      <c r="D18" s="16"/>
      <c r="E18" s="16"/>
    </row>
    <row r="19" spans="1:5" ht="43.5" x14ac:dyDescent="0.25">
      <c r="A19" s="16" t="s">
        <v>40</v>
      </c>
      <c r="B19" s="16"/>
      <c r="C19" s="16"/>
      <c r="D19" s="16"/>
      <c r="E19" s="16"/>
    </row>
    <row r="20" spans="1:5" ht="29.25" x14ac:dyDescent="0.25">
      <c r="A20" s="16" t="s">
        <v>56</v>
      </c>
      <c r="B20" s="16"/>
      <c r="C20" s="16"/>
      <c r="D20" s="16"/>
      <c r="E20" s="16"/>
    </row>
    <row r="21" spans="1:5" ht="44.25" x14ac:dyDescent="0.25">
      <c r="A21" s="16" t="s">
        <v>58</v>
      </c>
      <c r="B21" s="16"/>
      <c r="C21" s="16"/>
      <c r="D21" s="16"/>
      <c r="E21" s="16"/>
    </row>
    <row r="22" spans="1:5" ht="43.5" x14ac:dyDescent="0.25">
      <c r="A22" s="17" t="s">
        <v>47</v>
      </c>
      <c r="B22" s="17"/>
      <c r="C22" s="17"/>
      <c r="D22" s="17"/>
      <c r="E22" s="17"/>
    </row>
    <row r="23" spans="1:5" ht="29.25" x14ac:dyDescent="0.25">
      <c r="A23" s="17" t="s">
        <v>48</v>
      </c>
      <c r="B23" s="17"/>
      <c r="C23" s="17"/>
      <c r="D23" s="17"/>
      <c r="E23" s="17"/>
    </row>
  </sheetData>
  <mergeCells count="10">
    <mergeCell ref="A1:E1"/>
    <mergeCell ref="A2:E2"/>
    <mergeCell ref="A3:E3"/>
    <mergeCell ref="A4:E4"/>
    <mergeCell ref="A5:E5"/>
    <mergeCell ref="A10:E10"/>
    <mergeCell ref="A6:E6"/>
    <mergeCell ref="A7:E7"/>
    <mergeCell ref="A8:E8"/>
    <mergeCell ref="A9:E9"/>
  </mergeCells>
  <conditionalFormatting sqref="I14:J14">
    <cfRule type="cellIs" dxfId="1" priority="4" operator="greaterThan">
      <formula>$F14</formula>
    </cfRule>
  </conditionalFormatting>
  <conditionalFormatting sqref="I13:J13">
    <cfRule type="cellIs" dxfId="0" priority="1" operator="greaterThan">
      <formula>$F13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zoomScale="80" zoomScaleNormal="80" workbookViewId="0">
      <selection activeCell="A8" sqref="A8:E8"/>
    </sheetView>
  </sheetViews>
  <sheetFormatPr baseColWidth="10" defaultColWidth="11.42578125" defaultRowHeight="14.25" x14ac:dyDescent="0.25"/>
  <cols>
    <col min="1" max="1" width="89.85546875" style="1" bestFit="1" customWidth="1"/>
    <col min="2" max="2" width="14.28515625" style="1" customWidth="1"/>
    <col min="3" max="3" width="20.42578125" style="1" customWidth="1"/>
    <col min="4" max="4" width="31.8554687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33" style="1" bestFit="1" customWidth="1"/>
    <col min="13" max="13" width="21.140625" style="1" customWidth="1"/>
    <col min="14" max="14" width="18.28515625" style="1" customWidth="1"/>
    <col min="15" max="16384" width="11.42578125" style="1"/>
  </cols>
  <sheetData>
    <row r="1" spans="1:14" ht="14.25" customHeight="1" x14ac:dyDescent="0.25">
      <c r="A1" s="63" t="s">
        <v>4</v>
      </c>
      <c r="B1" s="63"/>
      <c r="C1" s="63"/>
      <c r="D1" s="63"/>
      <c r="E1" s="63"/>
    </row>
    <row r="2" spans="1:14" ht="14.25" customHeight="1" x14ac:dyDescent="0.25">
      <c r="A2" s="63" t="s">
        <v>78</v>
      </c>
      <c r="B2" s="63"/>
      <c r="C2" s="63"/>
      <c r="D2" s="63"/>
      <c r="E2" s="63"/>
    </row>
    <row r="3" spans="1:14" ht="14.25" customHeight="1" x14ac:dyDescent="0.25">
      <c r="A3" s="63" t="s">
        <v>70</v>
      </c>
      <c r="B3" s="63"/>
      <c r="C3" s="63"/>
      <c r="D3" s="63"/>
      <c r="E3" s="63"/>
    </row>
    <row r="4" spans="1:14" ht="14.25" customHeight="1" x14ac:dyDescent="0.25">
      <c r="A4" s="63" t="s">
        <v>5</v>
      </c>
      <c r="B4" s="63"/>
      <c r="C4" s="63"/>
      <c r="D4" s="63"/>
      <c r="E4" s="63"/>
    </row>
    <row r="5" spans="1:14" ht="14.25" customHeight="1" x14ac:dyDescent="0.25">
      <c r="A5" s="63" t="s">
        <v>19</v>
      </c>
      <c r="B5" s="63"/>
      <c r="C5" s="63"/>
      <c r="D5" s="63"/>
      <c r="E5" s="63"/>
    </row>
    <row r="6" spans="1:14" ht="14.25" customHeight="1" x14ac:dyDescent="0.25">
      <c r="A6" s="63" t="s">
        <v>88</v>
      </c>
      <c r="B6" s="63"/>
      <c r="C6" s="63"/>
      <c r="D6" s="63"/>
      <c r="E6" s="63"/>
    </row>
    <row r="7" spans="1:14" x14ac:dyDescent="0.25">
      <c r="A7" s="63" t="s">
        <v>94</v>
      </c>
      <c r="B7" s="63"/>
      <c r="C7" s="63"/>
      <c r="D7" s="63"/>
      <c r="E7" s="63"/>
    </row>
    <row r="8" spans="1:14" x14ac:dyDescent="0.25">
      <c r="A8" s="63" t="s">
        <v>59</v>
      </c>
      <c r="B8" s="63"/>
      <c r="C8" s="63"/>
      <c r="D8" s="63"/>
      <c r="E8" s="63"/>
    </row>
    <row r="9" spans="1:14" x14ac:dyDescent="0.25">
      <c r="A9" s="63" t="s">
        <v>91</v>
      </c>
      <c r="B9" s="63"/>
      <c r="C9" s="63"/>
      <c r="D9" s="63"/>
      <c r="E9" s="63"/>
    </row>
    <row r="10" spans="1:14" x14ac:dyDescent="0.25">
      <c r="A10" s="63" t="s">
        <v>93</v>
      </c>
      <c r="B10" s="63"/>
      <c r="C10" s="63"/>
      <c r="D10" s="63"/>
      <c r="E10" s="63"/>
      <c r="F10" s="2"/>
      <c r="G10" s="2"/>
      <c r="H10" s="1"/>
    </row>
    <row r="12" spans="1:14" ht="30" customHeight="1" x14ac:dyDescent="0.25">
      <c r="A12" s="26" t="s">
        <v>46</v>
      </c>
      <c r="B12" s="28"/>
      <c r="C12" s="27"/>
      <c r="D12" s="26" t="s">
        <v>20</v>
      </c>
      <c r="E12" s="28"/>
      <c r="F12" s="28"/>
      <c r="G12" s="28"/>
      <c r="H12" s="28"/>
      <c r="I12" s="29" t="s">
        <v>12</v>
      </c>
      <c r="J12" s="30"/>
      <c r="K12" s="31" t="s">
        <v>14</v>
      </c>
      <c r="L12" s="32"/>
      <c r="M12" s="32"/>
      <c r="N12" s="33"/>
    </row>
    <row r="13" spans="1:14" s="2" customFormat="1" ht="62.25" x14ac:dyDescent="0.25">
      <c r="A13" s="24" t="s">
        <v>0</v>
      </c>
      <c r="B13" s="42" t="s">
        <v>65</v>
      </c>
      <c r="C13" s="37" t="s">
        <v>24</v>
      </c>
      <c r="D13" s="24" t="s">
        <v>6</v>
      </c>
      <c r="E13" s="25" t="s">
        <v>25</v>
      </c>
      <c r="F13" s="25" t="s">
        <v>2</v>
      </c>
      <c r="G13" s="25" t="s">
        <v>50</v>
      </c>
      <c r="H13" s="25" t="s">
        <v>3</v>
      </c>
      <c r="I13" s="9" t="s">
        <v>17</v>
      </c>
      <c r="J13" s="9" t="s">
        <v>13</v>
      </c>
      <c r="K13" s="10" t="s">
        <v>51</v>
      </c>
      <c r="L13" s="10" t="s">
        <v>1</v>
      </c>
      <c r="M13" s="10" t="s">
        <v>18</v>
      </c>
      <c r="N13" s="10" t="s">
        <v>10</v>
      </c>
    </row>
    <row r="14" spans="1:14" s="41" customFormat="1" x14ac:dyDescent="0.25">
      <c r="A14" s="38" t="s">
        <v>79</v>
      </c>
      <c r="B14" s="38" t="s">
        <v>80</v>
      </c>
      <c r="C14" s="39">
        <v>198000</v>
      </c>
      <c r="D14" s="40" t="s">
        <v>83</v>
      </c>
      <c r="E14" s="40" t="s">
        <v>72</v>
      </c>
      <c r="F14" s="40" t="s">
        <v>85</v>
      </c>
      <c r="G14" s="39">
        <v>198000</v>
      </c>
      <c r="H14" s="40" t="s">
        <v>86</v>
      </c>
      <c r="I14" s="39"/>
      <c r="J14" s="39">
        <f>IFERROR(G14-I14,"")</f>
        <v>198000</v>
      </c>
      <c r="K14" s="38"/>
      <c r="L14" s="38"/>
      <c r="M14" s="38"/>
      <c r="N14" s="38"/>
    </row>
    <row r="15" spans="1:14" s="41" customFormat="1" x14ac:dyDescent="0.25">
      <c r="A15" s="38" t="s">
        <v>81</v>
      </c>
      <c r="B15" s="38" t="s">
        <v>82</v>
      </c>
      <c r="C15" s="39">
        <v>594000</v>
      </c>
      <c r="D15" s="40" t="s">
        <v>84</v>
      </c>
      <c r="E15" s="40" t="s">
        <v>72</v>
      </c>
      <c r="F15" s="40" t="s">
        <v>77</v>
      </c>
      <c r="G15" s="39">
        <v>594000</v>
      </c>
      <c r="H15" s="40" t="s">
        <v>87</v>
      </c>
      <c r="I15" s="39">
        <v>180000</v>
      </c>
      <c r="J15" s="39">
        <f>IFERROR(G15-I15,"")</f>
        <v>414000</v>
      </c>
      <c r="K15" s="39"/>
      <c r="L15" s="38"/>
      <c r="M15" s="40"/>
      <c r="N15" s="40"/>
    </row>
    <row r="16" spans="1:14" x14ac:dyDescent="0.25">
      <c r="A16" s="6"/>
      <c r="B16" s="6"/>
      <c r="C16" s="52">
        <f>SUM(C14:C15)</f>
        <v>792000</v>
      </c>
      <c r="D16" s="7"/>
      <c r="E16" s="8"/>
      <c r="F16" s="14"/>
      <c r="G16" s="52">
        <f>SUM(G14:G15)</f>
        <v>792000</v>
      </c>
      <c r="H16" s="8"/>
      <c r="I16" s="52">
        <f>SUM(I14:I15)</f>
        <v>180000</v>
      </c>
      <c r="J16" s="7"/>
      <c r="K16" s="6"/>
      <c r="L16" s="6"/>
      <c r="M16" s="6"/>
      <c r="N16" s="6"/>
    </row>
    <row r="17" spans="1:7" ht="29.25" x14ac:dyDescent="0.25">
      <c r="A17" s="16" t="s">
        <v>67</v>
      </c>
      <c r="B17" s="16"/>
      <c r="C17" s="16"/>
      <c r="D17" s="16"/>
      <c r="E17" s="16"/>
      <c r="G17" s="52"/>
    </row>
    <row r="18" spans="1:7" ht="30" x14ac:dyDescent="0.25">
      <c r="A18" s="18" t="s">
        <v>76</v>
      </c>
      <c r="B18" s="18"/>
      <c r="C18" s="19"/>
      <c r="D18" s="19"/>
      <c r="E18" s="19"/>
      <c r="G18" s="52">
        <f>SUM(G16:G17)</f>
        <v>792000</v>
      </c>
    </row>
    <row r="19" spans="1:7" ht="15" x14ac:dyDescent="0.25">
      <c r="A19" s="16" t="s">
        <v>15</v>
      </c>
      <c r="B19" s="16"/>
      <c r="D19" s="1"/>
    </row>
  </sheetData>
  <autoFilter ref="A13:O15"/>
  <mergeCells count="10">
    <mergeCell ref="A10:E10"/>
    <mergeCell ref="A1:E1"/>
    <mergeCell ref="A2:E2"/>
    <mergeCell ref="A3:E3"/>
    <mergeCell ref="A4:E4"/>
    <mergeCell ref="A5:E5"/>
    <mergeCell ref="A6:E6"/>
    <mergeCell ref="A7:E7"/>
    <mergeCell ref="A8:E8"/>
    <mergeCell ref="A9:E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>
      <selection activeCell="A8" sqref="A8:D8"/>
    </sheetView>
  </sheetViews>
  <sheetFormatPr baseColWidth="10" defaultColWidth="11.42578125" defaultRowHeight="14.25" x14ac:dyDescent="0.25"/>
  <cols>
    <col min="1" max="1" width="62" style="1" customWidth="1"/>
    <col min="2" max="2" width="42" style="1" customWidth="1"/>
    <col min="3" max="3" width="31.85546875" style="1" customWidth="1"/>
    <col min="4" max="4" width="23.140625" style="1" customWidth="1"/>
    <col min="5" max="5" width="21.85546875" style="1" customWidth="1"/>
    <col min="6" max="6" width="18" style="1" customWidth="1"/>
    <col min="7" max="7" width="32.28515625" style="1" customWidth="1"/>
    <col min="8" max="8" width="21.5703125" style="1" customWidth="1"/>
    <col min="9" max="9" width="23" style="1" customWidth="1"/>
    <col min="10" max="11" width="21.5703125" style="1" customWidth="1"/>
    <col min="12" max="12" width="27.140625" style="1" customWidth="1"/>
    <col min="13" max="13" width="29.71093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1"/>
  </cols>
  <sheetData>
    <row r="1" spans="1:17" ht="14.25" customHeight="1" x14ac:dyDescent="0.25">
      <c r="A1" s="63" t="s">
        <v>4</v>
      </c>
      <c r="B1" s="63"/>
      <c r="C1" s="63"/>
      <c r="D1" s="63"/>
    </row>
    <row r="2" spans="1:17" ht="14.25" customHeight="1" x14ac:dyDescent="0.25">
      <c r="A2" s="63" t="s">
        <v>78</v>
      </c>
      <c r="B2" s="63"/>
      <c r="C2" s="63"/>
      <c r="D2" s="63"/>
    </row>
    <row r="3" spans="1:17" ht="14.25" customHeight="1" x14ac:dyDescent="0.25">
      <c r="A3" s="63" t="s">
        <v>70</v>
      </c>
      <c r="B3" s="63"/>
      <c r="C3" s="63"/>
      <c r="D3" s="63"/>
    </row>
    <row r="4" spans="1:17" ht="14.25" customHeight="1" x14ac:dyDescent="0.25">
      <c r="A4" s="63" t="s">
        <v>5</v>
      </c>
      <c r="B4" s="63"/>
      <c r="C4" s="63"/>
      <c r="D4" s="63"/>
    </row>
    <row r="5" spans="1:17" ht="14.25" customHeight="1" x14ac:dyDescent="0.25">
      <c r="A5" s="63" t="s">
        <v>19</v>
      </c>
      <c r="B5" s="63"/>
      <c r="C5" s="63"/>
      <c r="D5" s="63"/>
    </row>
    <row r="6" spans="1:17" ht="14.25" customHeight="1" x14ac:dyDescent="0.25">
      <c r="A6" s="64" t="s">
        <v>88</v>
      </c>
      <c r="B6" s="64"/>
      <c r="C6" s="64"/>
      <c r="D6" s="64"/>
    </row>
    <row r="7" spans="1:17" ht="14.25" customHeight="1" x14ac:dyDescent="0.25">
      <c r="A7" s="64" t="s">
        <v>94</v>
      </c>
      <c r="B7" s="64"/>
      <c r="C7" s="64"/>
      <c r="D7" s="64"/>
    </row>
    <row r="8" spans="1:17" ht="14.25" customHeight="1" x14ac:dyDescent="0.25">
      <c r="A8" s="64" t="s">
        <v>59</v>
      </c>
      <c r="B8" s="64"/>
      <c r="C8" s="64"/>
      <c r="D8" s="64"/>
    </row>
    <row r="9" spans="1:17" ht="14.25" customHeight="1" x14ac:dyDescent="0.25">
      <c r="A9" s="64" t="s">
        <v>92</v>
      </c>
      <c r="B9" s="64"/>
      <c r="C9" s="64"/>
      <c r="D9" s="64"/>
    </row>
    <row r="10" spans="1:17" x14ac:dyDescent="0.25">
      <c r="A10" s="63" t="s">
        <v>93</v>
      </c>
      <c r="B10" s="63"/>
      <c r="C10" s="63"/>
      <c r="D10" s="63"/>
      <c r="E10" s="63"/>
      <c r="F10" s="2"/>
      <c r="G10" s="2"/>
    </row>
    <row r="12" spans="1:17" ht="30" customHeight="1" x14ac:dyDescent="0.25">
      <c r="A12" s="26" t="s">
        <v>46</v>
      </c>
      <c r="B12" s="27"/>
      <c r="C12" s="26" t="s">
        <v>45</v>
      </c>
      <c r="D12" s="28"/>
      <c r="E12" s="28"/>
      <c r="F12" s="27"/>
      <c r="G12" s="26" t="s">
        <v>20</v>
      </c>
      <c r="H12" s="28"/>
      <c r="I12" s="28"/>
      <c r="J12" s="28"/>
      <c r="K12" s="27"/>
      <c r="L12" s="29" t="s">
        <v>12</v>
      </c>
      <c r="M12" s="30"/>
      <c r="N12" s="31" t="s">
        <v>14</v>
      </c>
      <c r="O12" s="32"/>
      <c r="P12" s="32"/>
      <c r="Q12" s="33"/>
    </row>
    <row r="13" spans="1:17" s="2" customFormat="1" ht="32.25" x14ac:dyDescent="0.25">
      <c r="A13" s="11" t="s">
        <v>0</v>
      </c>
      <c r="B13" s="43" t="s">
        <v>21</v>
      </c>
      <c r="C13" s="11" t="s">
        <v>6</v>
      </c>
      <c r="D13" s="43" t="s">
        <v>16</v>
      </c>
      <c r="E13" s="43" t="s">
        <v>2</v>
      </c>
      <c r="F13" s="43" t="s">
        <v>22</v>
      </c>
      <c r="G13" s="11" t="s">
        <v>6</v>
      </c>
      <c r="H13" s="43" t="s">
        <v>16</v>
      </c>
      <c r="I13" s="43" t="s">
        <v>2</v>
      </c>
      <c r="J13" s="11" t="s">
        <v>7</v>
      </c>
      <c r="K13" s="11" t="s">
        <v>23</v>
      </c>
      <c r="L13" s="48" t="s">
        <v>17</v>
      </c>
      <c r="M13" s="48" t="s">
        <v>13</v>
      </c>
      <c r="N13" s="49" t="s">
        <v>8</v>
      </c>
      <c r="O13" s="49" t="s">
        <v>1</v>
      </c>
      <c r="P13" s="49" t="s">
        <v>18</v>
      </c>
      <c r="Q13" s="49" t="s">
        <v>10</v>
      </c>
    </row>
    <row r="14" spans="1:17" s="50" customFormat="1" ht="15" x14ac:dyDescent="0.25">
      <c r="A14" s="20"/>
      <c r="B14" s="51"/>
      <c r="C14" s="22"/>
      <c r="D14" s="22"/>
      <c r="E14" s="22"/>
      <c r="F14" s="21"/>
      <c r="G14" s="23"/>
      <c r="I14" s="23"/>
      <c r="J14" s="21"/>
      <c r="K14" s="23"/>
      <c r="L14" s="21"/>
      <c r="M14" s="21">
        <f>J14-L14</f>
        <v>0</v>
      </c>
      <c r="N14" s="15"/>
      <c r="O14" s="15"/>
      <c r="P14" s="15"/>
      <c r="Q14" s="15"/>
    </row>
    <row r="15" spans="1:17" x14ac:dyDescent="0.25">
      <c r="F15" s="54">
        <f>SUM(F14:F14)</f>
        <v>0</v>
      </c>
      <c r="G15" s="8"/>
      <c r="H15" s="8"/>
      <c r="I15" s="8"/>
      <c r="J15" s="54">
        <f>SUM(J14:J14)</f>
        <v>0</v>
      </c>
      <c r="K15" s="8"/>
      <c r="L15" s="54">
        <f>SUM(L14:L14)</f>
        <v>0</v>
      </c>
      <c r="M15" s="7"/>
      <c r="N15" s="6"/>
      <c r="O15" s="6"/>
      <c r="P15" s="6"/>
      <c r="Q15" s="6"/>
    </row>
    <row r="16" spans="1:17" ht="43.5" x14ac:dyDescent="0.25">
      <c r="A16" s="16" t="s">
        <v>67</v>
      </c>
      <c r="B16" s="16"/>
      <c r="C16" s="16"/>
    </row>
    <row r="17" spans="1:3" ht="44.25" x14ac:dyDescent="0.25">
      <c r="A17" s="18" t="s">
        <v>76</v>
      </c>
      <c r="B17" s="19"/>
      <c r="C17" s="19"/>
    </row>
    <row r="18" spans="1:3" ht="29.25" x14ac:dyDescent="0.25">
      <c r="A18" s="16" t="s">
        <v>15</v>
      </c>
    </row>
  </sheetData>
  <mergeCells count="10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secon</cp:lastModifiedBy>
  <dcterms:created xsi:type="dcterms:W3CDTF">2014-03-18T07:24:23Z</dcterms:created>
  <dcterms:modified xsi:type="dcterms:W3CDTF">2019-10-22T20:15:47Z</dcterms:modified>
</cp:coreProperties>
</file>