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2\Formatos AD 2022\2022 3T\PUBLICADOS\IMPORTACION\"/>
    </mc:Choice>
  </mc:AlternateContent>
  <bookViews>
    <workbookView xWindow="0" yWindow="0" windowWidth="20730" windowHeight="9000"/>
  </bookViews>
  <sheets>
    <sheet name="RESUMEN" sheetId="14" r:id="rId1"/>
    <sheet name="EXPEDICIONES" sheetId="13" r:id="rId2"/>
    <sheet name="EXPEDICIONES_2" sheetId="15" state="hidden" r:id="rId3"/>
    <sheet name="EXPEDICIONES_1 (2)" sheetId="16" state="hidden" r:id="rId4"/>
  </sheets>
  <definedNames>
    <definedName name="_xlnm._FilterDatabase" localSheetId="1" hidden="1">EXPEDICIONES!$A$13:$R$13</definedName>
    <definedName name="_xlnm._FilterDatabase" localSheetId="3" hidden="1">'EXPEDICIONES_1 (2)'!$A$13:$R$40</definedName>
    <definedName name="_xlnm._FilterDatabase" localSheetId="2" hidden="1">EXPEDICIONES_2!$A$13:$P$24</definedName>
  </definedNames>
  <calcPr calcId="162913"/>
</workbook>
</file>

<file path=xl/calcChain.xml><?xml version="1.0" encoding="utf-8"?>
<calcChain xmlns="http://schemas.openxmlformats.org/spreadsheetml/2006/main">
  <c r="H7" i="16" l="1"/>
  <c r="M14" i="16"/>
  <c r="N25" i="16" s="1"/>
  <c r="V14" i="16"/>
  <c r="M15" i="16"/>
  <c r="N15" i="16" s="1"/>
  <c r="V15" i="16"/>
  <c r="M16" i="16"/>
  <c r="V16" i="16"/>
  <c r="M17" i="16"/>
  <c r="V17" i="16"/>
  <c r="M18" i="16"/>
  <c r="N18" i="16" s="1"/>
  <c r="V18" i="16"/>
  <c r="M19" i="16"/>
  <c r="V19" i="16"/>
  <c r="M20" i="16"/>
  <c r="N20" i="16" s="1"/>
  <c r="V20" i="16"/>
  <c r="M21" i="16"/>
  <c r="N26" i="16" s="1"/>
  <c r="V21" i="16"/>
  <c r="M22" i="16"/>
  <c r="V22" i="16"/>
  <c r="M23" i="16"/>
  <c r="N23" i="16" s="1"/>
  <c r="V23" i="16"/>
  <c r="M24" i="16"/>
  <c r="N24" i="16"/>
  <c r="V24" i="16"/>
  <c r="M25" i="16"/>
  <c r="V25" i="16"/>
  <c r="M26" i="16"/>
  <c r="V26" i="16"/>
  <c r="M27" i="16"/>
  <c r="V28" i="16"/>
  <c r="V29" i="16"/>
  <c r="V30" i="16"/>
  <c r="V31" i="16"/>
  <c r="V32" i="16"/>
  <c r="V33" i="16"/>
  <c r="V34" i="16"/>
  <c r="V35" i="16"/>
  <c r="V36" i="16"/>
  <c r="V37" i="16"/>
  <c r="V38" i="16"/>
  <c r="H9" i="15"/>
  <c r="L14" i="15"/>
  <c r="L16" i="15"/>
  <c r="L17" i="15"/>
  <c r="L18" i="15"/>
  <c r="L20" i="15"/>
  <c r="L21" i="15"/>
  <c r="L22" i="15"/>
  <c r="L23" i="15"/>
  <c r="N17" i="16"/>
  <c r="N14" i="16"/>
  <c r="N19" i="16"/>
  <c r="N22" i="16" l="1"/>
  <c r="N21" i="16"/>
  <c r="N16" i="16"/>
</calcChain>
</file>

<file path=xl/sharedStrings.xml><?xml version="1.0" encoding="utf-8"?>
<sst xmlns="http://schemas.openxmlformats.org/spreadsheetml/2006/main" count="535" uniqueCount="239">
  <si>
    <t>No. DE FOLIO DE SOLICITUD</t>
  </si>
  <si>
    <t>FECHA/HORA DE RECEPCIÓN</t>
  </si>
  <si>
    <t>RESOLUCIÓN</t>
  </si>
  <si>
    <t>FECHA/HORA DE RESOLUCIÓN</t>
  </si>
  <si>
    <t>VIGENCIA</t>
  </si>
  <si>
    <t>NOMBRE/RAZÓN SOCIAL</t>
  </si>
  <si>
    <t>INFORMACIÓN GENERAL</t>
  </si>
  <si>
    <t>INFORMACIÓN ACTUALIZADA AL 31/12/2017</t>
  </si>
  <si>
    <t>UNIDAD DE MEDIDA (UdM): Kg</t>
  </si>
  <si>
    <t>FECHA DE PUBLICACIÓN: 07/02/2018</t>
  </si>
  <si>
    <t>PERIODO REPORTADO: 01-ENERO AL 31-DICIEMBRE DEL 2017</t>
  </si>
  <si>
    <t>IMPORTACIÓN</t>
  </si>
  <si>
    <t>ASIGNACIÓN DIRECTA</t>
  </si>
  <si>
    <t>Definiciones:</t>
  </si>
  <si>
    <t>SECRETARÍA DE ECONOMÍA CON INFORMACIÓN DE VUCEM Y SAT, SE, BANXICO, INEGI. BALANZA COMERCIAL DE MERCANCÍAS DE MÉXICO. SNIEG. INFORMACIÓN DE INTERÉS NACIONAL.</t>
  </si>
  <si>
    <t>SOLICITUDES DE ASIGNACIÓN</t>
  </si>
  <si>
    <t>CANCELACIONES A SOLICITUD DEL BENEFICIARIO</t>
  </si>
  <si>
    <t>No. DE FOLIO</t>
  </si>
  <si>
    <t>ACEPTADA</t>
  </si>
  <si>
    <t>NESTLE MEXICO SA DE CV</t>
  </si>
  <si>
    <t>RECHAZADA</t>
  </si>
  <si>
    <t>MONTO UTILIZADO (UdM)</t>
  </si>
  <si>
    <t>MONTO CANCELADO
(UdM)</t>
  </si>
  <si>
    <t>MONTO EXPEDIDO
(UdM)</t>
  </si>
  <si>
    <r>
      <t xml:space="preserve">FECHA DE CANCELACIÓN </t>
    </r>
    <r>
      <rPr>
        <b/>
        <vertAlign val="superscript"/>
        <sz val="11"/>
        <color indexed="8"/>
        <rFont val="Arial"/>
        <family val="2"/>
      </rPr>
      <t>3)</t>
    </r>
  </si>
  <si>
    <t>EXTRACTOS DE CAFÉ</t>
  </si>
  <si>
    <t>UNILATERAL</t>
  </si>
  <si>
    <t>PERIODO</t>
  </si>
  <si>
    <t>PRIMER SEMESTRE</t>
  </si>
  <si>
    <t>MODALIDAD</t>
  </si>
  <si>
    <t>MARCAS NESTLE SA DE CV</t>
  </si>
  <si>
    <t>RODINIA INTERNACIONAL SA DE CV</t>
  </si>
  <si>
    <t>ITAL VOGUE SA DE CV</t>
  </si>
  <si>
    <t>FABBRI MEXICO SA DE CV</t>
  </si>
  <si>
    <t>07/02/2017 20:02:16</t>
  </si>
  <si>
    <t>20/02/2017 18:03:53</t>
  </si>
  <si>
    <t>02/03/2017 20:57:33</t>
  </si>
  <si>
    <t>22/03/2017 17:51:50</t>
  </si>
  <si>
    <t>04/04/2017 11:59:25</t>
  </si>
  <si>
    <t>10/04/2017 17:42:09</t>
  </si>
  <si>
    <t>20/04/2017 15:30:09</t>
  </si>
  <si>
    <t>03/05/2017 13:24:20</t>
  </si>
  <si>
    <t>09/05/2017 18:52:33</t>
  </si>
  <si>
    <t>30/05/2017 09:16:35</t>
  </si>
  <si>
    <t>30/05/2017 09:32:15</t>
  </si>
  <si>
    <t>06/06/2017 11:11:55</t>
  </si>
  <si>
    <t>13/06/2017 21:38:42</t>
  </si>
  <si>
    <t>22/06/2017 16:48:38</t>
  </si>
  <si>
    <t>0201200400420179901000005</t>
  </si>
  <si>
    <t>0201200400220179901000043</t>
  </si>
  <si>
    <t>0201200400420179901000011</t>
  </si>
  <si>
    <t>0201200400420179901000014</t>
  </si>
  <si>
    <t>0201200400220171119000001</t>
  </si>
  <si>
    <t>0201200400420179901000024</t>
  </si>
  <si>
    <t>0201200400420179901000026</t>
  </si>
  <si>
    <t>0201200400420179901000034</t>
  </si>
  <si>
    <t>0201200400420179901000037</t>
  </si>
  <si>
    <t>0201200400420179901000047</t>
  </si>
  <si>
    <t>0201200400420179901000048</t>
  </si>
  <si>
    <t>0201200400420179901000052</t>
  </si>
  <si>
    <t>0201200400420179901000055</t>
  </si>
  <si>
    <t>0201200400220179901000109</t>
  </si>
  <si>
    <t>04/07/2017 10:57:19</t>
  </si>
  <si>
    <t>04/07/2017 17:19:57</t>
  </si>
  <si>
    <t>20/07/2017 11:48:16</t>
  </si>
  <si>
    <t>26/07/2017 18:31:16</t>
  </si>
  <si>
    <t>31/07/2017 11:53:06</t>
  </si>
  <si>
    <t>16/08/2017 17:51:47</t>
  </si>
  <si>
    <t>16/08/2017 17:58:39</t>
  </si>
  <si>
    <t>05/09/2017 18:51:08</t>
  </si>
  <si>
    <t>20/09/2017 16:13:38</t>
  </si>
  <si>
    <t>03/10/2017 11:29:05</t>
  </si>
  <si>
    <t>13/10/2017 12:32:46</t>
  </si>
  <si>
    <t>25/10/2017 11:10:59</t>
  </si>
  <si>
    <t>26/10/2017 15:48:26</t>
  </si>
  <si>
    <t>0201200400220179901000116</t>
  </si>
  <si>
    <t>0201200400220179901000119</t>
  </si>
  <si>
    <t>0201200400220179901000126</t>
  </si>
  <si>
    <t>0201200400420179901000076</t>
  </si>
  <si>
    <t>0201200400220179901000130</t>
  </si>
  <si>
    <t>0201200400420179901000087</t>
  </si>
  <si>
    <t>0201200400420179901000088</t>
  </si>
  <si>
    <t>0201200400420179901000095</t>
  </si>
  <si>
    <t>0201200400420179901000105</t>
  </si>
  <si>
    <t>0201200400420179901000112</t>
  </si>
  <si>
    <t>0201200400420179901000120</t>
  </si>
  <si>
    <t>0201200400420179901000124</t>
  </si>
  <si>
    <t>0201200400420179901000127</t>
  </si>
  <si>
    <t>CREMERIA SAN JOSE SA DE CV</t>
  </si>
  <si>
    <t>31/12/2017</t>
  </si>
  <si>
    <t>SEGUNDO SEMESTRE</t>
  </si>
  <si>
    <t>UTILIZACIÓN</t>
  </si>
  <si>
    <t>RESUMEN GLOBAL</t>
  </si>
  <si>
    <t>MONTO SOLICITADO 
(UdM)</t>
  </si>
  <si>
    <t>ASIGNACIÓN</t>
  </si>
  <si>
    <t>05/07/2017 16:35:24</t>
  </si>
  <si>
    <t>14/07/2017 17:42:57</t>
  </si>
  <si>
    <t>24/07/2017 14:37:18</t>
  </si>
  <si>
    <t>01/08/2017 18:51:55</t>
  </si>
  <si>
    <t>02/08/2017 12:34:40</t>
  </si>
  <si>
    <t>28/08/2017 12:45:20</t>
  </si>
  <si>
    <t>28/08/2017 12:46:12</t>
  </si>
  <si>
    <t>07/09/2017 12:43:54</t>
  </si>
  <si>
    <t>25/09/2017 15:15:38</t>
  </si>
  <si>
    <t>12/10/2017 18:23:26</t>
  </si>
  <si>
    <t>20/10/2017 19:26:06</t>
  </si>
  <si>
    <t>31/10/2017 12:49:37</t>
  </si>
  <si>
    <t>06/11/2017 13:52:12</t>
  </si>
  <si>
    <t>16/02/2017 16:40:07</t>
  </si>
  <si>
    <t>21/02/2017 17:39:56</t>
  </si>
  <si>
    <t>06/03/2017 21:29:17</t>
  </si>
  <si>
    <t>24/03/2017 14:48:34</t>
  </si>
  <si>
    <t>17/04/2017 18:43:00</t>
  </si>
  <si>
    <t>19/04/2017 10:04:17</t>
  </si>
  <si>
    <t>24/04/2017 09:48:31</t>
  </si>
  <si>
    <t>09/05/2017 14:21:04</t>
  </si>
  <si>
    <t>15/05/2017 13:45:28</t>
  </si>
  <si>
    <t>31/05/2017 11:37:04</t>
  </si>
  <si>
    <t>01/06/2017 12:14:35</t>
  </si>
  <si>
    <t>08/06/2017 13:07:19</t>
  </si>
  <si>
    <t>15/06/2017 18:22:06</t>
  </si>
  <si>
    <t>26/06/2017 10:09:40</t>
  </si>
  <si>
    <r>
      <t xml:space="preserve">ASIGNACIÓN: PRIMER SEMESTRE Y SEGUNDO SEMESTRE </t>
    </r>
    <r>
      <rPr>
        <b/>
        <vertAlign val="superscript"/>
        <sz val="11"/>
        <color indexed="8"/>
        <rFont val="Arial"/>
        <family val="2"/>
      </rPr>
      <t>1)</t>
    </r>
  </si>
  <si>
    <r>
      <t xml:space="preserve">MONTO NO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
(UdM)</t>
    </r>
  </si>
  <si>
    <t>LISTADO DE BENEFICIARIOS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</si>
  <si>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definitivas al 31 de Diciembre.</t>
    </r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</si>
  <si>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Si la fecha de cancelación es posterior a la fecha del vencimiento del certificado, se debe a que el usuario puede cancelar su certificado hasta la fecha del vencimiento, y se tiene un plazo de aproximadamente siete días para dictaminar su cancelación.</t>
    </r>
  </si>
  <si>
    <t>N/A</t>
  </si>
  <si>
    <t>MONTO INDICADO EN FACTURA COMERCIAL</t>
  </si>
  <si>
    <t>17EXT001418/9901</t>
  </si>
  <si>
    <t>17EXT001517/9901</t>
  </si>
  <si>
    <t>17EXT001823/9901</t>
  </si>
  <si>
    <t>17EXT002290/9901</t>
  </si>
  <si>
    <t>17EXT003196/1119</t>
  </si>
  <si>
    <t>17EXT003253/9901</t>
  </si>
  <si>
    <t>17EXT003363/9901</t>
  </si>
  <si>
    <t>17EXT003921/9901</t>
  </si>
  <si>
    <t>17EXT004089/9901</t>
  </si>
  <si>
    <t>17EXT004580/9901</t>
  </si>
  <si>
    <t>17EXT004587/9901</t>
  </si>
  <si>
    <t>17EXT004833/9901</t>
  </si>
  <si>
    <t>17EXT005105/9901</t>
  </si>
  <si>
    <t>17EXT005586/9901</t>
  </si>
  <si>
    <t>17EXT005904/9901</t>
  </si>
  <si>
    <t>17EXT006177/9901</t>
  </si>
  <si>
    <t>17EXT006501/9901</t>
  </si>
  <si>
    <t>17EXT006560/9901</t>
  </si>
  <si>
    <t>17EXT007305/9901</t>
  </si>
  <si>
    <t>17EXT007306/9901</t>
  </si>
  <si>
    <t>17EXT007775/9901</t>
  </si>
  <si>
    <t>17EXT008392/9901</t>
  </si>
  <si>
    <t>17EXT008855/9901</t>
  </si>
  <si>
    <t>17EXT009220/9901</t>
  </si>
  <si>
    <t>No. DE CERTIFICADO</t>
  </si>
  <si>
    <t>UTILIZACIÓN DEL 70% DEL TOTAL ASIGNADO EN EL PRIMER SEMESTRE</t>
  </si>
  <si>
    <t>CRITERIOS DE ASIGNACIÓN: SEGUNDO SEMESTRE</t>
  </si>
  <si>
    <t>CRITERIOS DE ASIGNACIÓN: PRIMER SEMESTRE</t>
  </si>
  <si>
    <t>MONTO TOTAL PRIMER SEMESTRE: 186,200 Kg.</t>
  </si>
  <si>
    <t>MONTO TOTAL SEGUNDO SEMESTRE: 255,237 Kg.</t>
  </si>
  <si>
    <t>MONTO MÁXIMO POR BENEFICIARIO: 93,100 Kg.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</si>
  <si>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</t>
    </r>
    <r>
      <rPr>
        <sz val="11"/>
        <rFont val="Arial"/>
        <family val="2"/>
      </rPr>
      <t>Se asignará conforme al monto que señale la copia de la factura comercial, hasta por una cantidad semestral máxima por solicitante de 93.1 toneladas.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a los solicitantes que no hayan sido beneficiados en el primer semestre y a los beneficiadios con antecedentes, siempre y cuando compruebe la utilización del 70% de la asignación del primer semestre.</t>
    </r>
  </si>
  <si>
    <t>186.2 Tons más lo no asignado en 1° semestre</t>
  </si>
  <si>
    <t>MONTO SOLICITADO 
(UdM)
(A)</t>
  </si>
  <si>
    <t>MONTO INDICADO EN FACTURA COMERCIAL (B)</t>
  </si>
  <si>
    <t>MONTO INDICADO EN FACTURA COMERCIAL
[C]</t>
  </si>
  <si>
    <t>MONTO SOLICITADO 
(UdM)
[A]</t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</si>
  <si>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</si>
  <si>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t>AMPLIACIÓN</t>
  </si>
  <si>
    <t>CRITERIOS DE ASIGNACIÓN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</si>
  <si>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S</t>
    </r>
    <r>
      <rPr>
        <sz val="11"/>
        <rFont val="Arial"/>
        <family val="2"/>
      </rPr>
      <t>e asignará lo menor entre el Monto Solicitado [A] y el Monto Indicado en la Factura Comercial [B], hasta por una cantidad máxima por solicitante de 93,100 kg.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lo menor entre el Monto Solicitado [A] y el Monto Indicado en la Factura [C], hasta por una cantidad máxima por solicitante de 93,100 kg. Los beneficiarios del primer semestre deberán comprobar la utilización del 70% de la asignación del primer semestre.</t>
    </r>
  </si>
  <si>
    <t>BIENES TEXTILES CLASIFICADOS EN EL CAPÍTULO 62</t>
  </si>
  <si>
    <r>
      <t xml:space="preserve">MONTO ASIGNADO </t>
    </r>
    <r>
      <rPr>
        <b/>
        <vertAlign val="superscript"/>
        <sz val="11"/>
        <color indexed="8"/>
        <rFont val="Arial"/>
        <family val="2"/>
      </rPr>
      <t>1)</t>
    </r>
    <r>
      <rPr>
        <b/>
        <sz val="11"/>
        <color indexed="8"/>
        <rFont val="Arial"/>
        <family val="2"/>
      </rPr>
      <t xml:space="preserve">
(UdM)</t>
    </r>
  </si>
  <si>
    <t>MONTO CERTIFICADO DE ORIGEN-CUPO (UdM)
[B]</t>
  </si>
  <si>
    <t>RESOLUCIÓN DE LA ASIGNACIÓN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</si>
  <si>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(UdM)</t>
    </r>
  </si>
  <si>
    <t>MONTO NO UTILIZADO (UdM)</t>
  </si>
  <si>
    <r>
      <t xml:space="preserve">FECHA DE CANCELACIÓN </t>
    </r>
    <r>
      <rPr>
        <b/>
        <vertAlign val="superscript"/>
        <sz val="11"/>
        <rFont val="Arial"/>
        <family val="2"/>
      </rPr>
      <t>3)</t>
    </r>
  </si>
  <si>
    <t>ESTÁTUS DEL TRÁMITE</t>
  </si>
  <si>
    <t>VIGENCIA DE LA ASIGNACIÓN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</si>
  <si>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</si>
  <si>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</si>
  <si>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</si>
  <si>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</si>
  <si>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</si>
  <si>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</si>
  <si>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</si>
  <si>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</si>
  <si>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</si>
  <si>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</si>
  <si>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</si>
  <si>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</si>
  <si>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TLC-CENTROAMÉRICA</t>
  </si>
  <si>
    <t>Ciclo del Cupo</t>
  </si>
  <si>
    <t>Unidad de Medida (UdM)</t>
  </si>
  <si>
    <t>Monto Total del Cupo</t>
  </si>
  <si>
    <t>Monto Total Solicitado</t>
  </si>
  <si>
    <t>Monto Total Asignado</t>
  </si>
  <si>
    <t>Monto Total No Asignado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</si>
  <si>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</si>
  <si>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</si>
  <si>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</si>
  <si>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</si>
  <si>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</si>
  <si>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</si>
  <si>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t>(J)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</si>
  <si>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</si>
  <si>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</si>
  <si>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rPr>
        <b/>
        <sz val="11"/>
        <rFont val="Arial"/>
        <family val="2"/>
      </rPr>
      <t>(B)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</t>
    </r>
    <r>
      <rPr>
        <b/>
        <sz val="11"/>
        <rFont val="Arial"/>
        <family val="2"/>
      </rPr>
      <t/>
    </r>
  </si>
  <si>
    <r>
      <t xml:space="preserve">(C) Monto Total Asignado: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beneficiario.</t>
    </r>
  </si>
  <si>
    <r>
      <t>(D) Monto Total No Asignado:</t>
    </r>
    <r>
      <rPr>
        <sz val="11"/>
        <rFont val="Arial"/>
        <family val="2"/>
      </rPr>
      <t xml:space="preserve"> Es la diferencia del Monto Total del Cupo y/o Subcupo menos el Monto Total Asignado.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</si>
  <si>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Expedido:</t>
    </r>
    <r>
      <rPr>
        <sz val="11"/>
        <rFont val="Arial"/>
        <family val="2"/>
      </rPr>
      <t xml:space="preserve"> Suma del monto amparado por los certificados de cupo expedidos por la Secretaría de Economía a los beneficiarios del cupo, expresado en la unidad de medida correspondiente.</t>
    </r>
  </si>
  <si>
    <r>
      <rPr>
        <b/>
        <sz val="11"/>
        <rFont val="Arial"/>
        <family val="2"/>
      </rPr>
      <t>(F) Monto Total Utilizado:</t>
    </r>
    <r>
      <rPr>
        <sz val="11"/>
        <rFont val="Arial"/>
        <family val="2"/>
      </rPr>
      <t xml:space="preserve">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</si>
  <si>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</t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</si>
  <si>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</si>
  <si>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t xml:space="preserve">(I) Saldo disponible: </t>
    </r>
    <r>
      <rPr>
        <sz val="11"/>
        <rFont val="Arial"/>
        <family val="2"/>
      </rPr>
      <t xml:space="preserve">Se refiere al monto total del cupo no asignado, que se obtiene de la diferencia del Monto Total del Cupo menos el Monto Total Asignado. 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(i) Se publica únicamente cuando la fecha de actualización de la información es menor que la vigencia del cupo.</t>
    </r>
  </si>
  <si>
    <r>
      <rPr>
        <b/>
        <sz val="11"/>
        <rFont val="Arial"/>
        <family val="2"/>
      </rPr>
      <t>(J)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Proporción de lo utilizado respecto del total del cupo y/o subcupo. 
</t>
    </r>
    <r>
      <rPr>
        <b/>
        <sz val="11"/>
        <color indexed="8"/>
        <rFont val="Arial"/>
        <family val="2"/>
      </rPr>
      <t/>
    </r>
  </si>
  <si>
    <r>
      <t xml:space="preserve">1) Criterios de Asignación: </t>
    </r>
    <r>
      <rPr>
        <sz val="11"/>
        <color indexed="8"/>
        <rFont val="Arial"/>
        <family val="2"/>
      </rPr>
      <t>Se asigna lo menor entre el Monto Solicitado y el Monto Indicado en el Certificado de Origen-Cupo expedido por el Gobierno de Costa Rica, El Salvador, Guatemala, Honduras o Nicaragua (según el origen de la mercancía).</t>
    </r>
  </si>
  <si>
    <t>Pieza</t>
  </si>
  <si>
    <t>UNIDAD DE MEDIDA (UdM): PIEZA</t>
  </si>
  <si>
    <t>01-enero de 2022 al 31-diciembre de 2022</t>
  </si>
  <si>
    <t>SECRETARÍA DE ECONOMÍA CON INFORMACIÓN DE VUCEM Y OPERACIONES DE COMERCIO EXTERIOR (ANAM)</t>
  </si>
  <si>
    <t>CU FOUNDATIONS SA DE CV</t>
  </si>
  <si>
    <t>14/06/2022 11:54:52</t>
  </si>
  <si>
    <t>0201200400220223260000002</t>
  </si>
  <si>
    <t>28/06/2022 19:19:44</t>
  </si>
  <si>
    <t>31/12/2022</t>
  </si>
  <si>
    <t>22AZU001272/3260</t>
  </si>
  <si>
    <t>INFORMACIÓN ACTUALIZADA AL 30/09/2022</t>
  </si>
  <si>
    <t>PERIODO REPORTADO: 01-ENERO DE 2022 AL 30-SEPTIEMBRE DE 2022</t>
  </si>
  <si>
    <t>20/07/2022 15:34:53</t>
  </si>
  <si>
    <t>29/07/2022 18:01:18</t>
  </si>
  <si>
    <t>0201200400420223260000001</t>
  </si>
  <si>
    <t>0201200400420223260000002</t>
  </si>
  <si>
    <t>22/07/2022 10:50:42</t>
  </si>
  <si>
    <t>03/08/2022 15:47:50</t>
  </si>
  <si>
    <t>22AZU001438/3260</t>
  </si>
  <si>
    <t>22AZU001476/3260</t>
  </si>
  <si>
    <r>
      <t xml:space="preserve">2) </t>
    </r>
    <r>
      <rPr>
        <sz val="11"/>
        <color indexed="8"/>
        <rFont val="Arial"/>
        <family val="2"/>
      </rPr>
      <t xml:space="preserve">Cifras oportunas al 14 de octubre de 2022.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</si>
  <si>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25/10/2022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</si>
</sst>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3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vertAlign val="superscript"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7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9">
    <xf numFmtId="0" fontId="0" fillId="0" borderId="0" xfId="0"/>
    <xf numFmtId="49" fontId="4" fillId="0" borderId="1" xfId="6" applyNumberFormat="1" applyFont="1" applyBorder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3" fontId="10" fillId="3" borderId="1" xfId="2" applyNumberFormat="1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vertical="center"/>
    </xf>
    <xf numFmtId="0" fontId="10" fillId="2" borderId="3" xfId="2" applyFont="1" applyFill="1" applyBorder="1" applyAlignment="1">
      <alignment vertical="center"/>
    </xf>
    <xf numFmtId="49" fontId="4" fillId="0" borderId="1" xfId="6" applyNumberFormat="1" applyFont="1" applyFill="1" applyBorder="1" applyAlignment="1">
      <alignment vertical="center"/>
    </xf>
    <xf numFmtId="3" fontId="1" fillId="0" borderId="1" xfId="6" applyNumberFormat="1" applyFont="1" applyBorder="1" applyAlignment="1">
      <alignment horizontal="right" vertical="center"/>
    </xf>
    <xf numFmtId="49" fontId="4" fillId="0" borderId="1" xfId="6" applyNumberFormat="1" applyFont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vertical="center"/>
    </xf>
    <xf numFmtId="3" fontId="1" fillId="4" borderId="1" xfId="6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3" fillId="4" borderId="1" xfId="6" applyNumberFormat="1" applyFont="1" applyFill="1" applyBorder="1" applyAlignment="1">
      <alignment horizontal="center" vertical="center"/>
    </xf>
    <xf numFmtId="0" fontId="3" fillId="4" borderId="1" xfId="6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22" fontId="11" fillId="4" borderId="0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3" fontId="11" fillId="5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vertical="center"/>
    </xf>
    <xf numFmtId="0" fontId="10" fillId="3" borderId="3" xfId="2" applyFont="1" applyFill="1" applyBorder="1" applyAlignment="1">
      <alignment vertical="center"/>
    </xf>
    <xf numFmtId="0" fontId="10" fillId="3" borderId="5" xfId="2" applyFont="1" applyFill="1" applyBorder="1" applyAlignment="1">
      <alignment vertical="center"/>
    </xf>
    <xf numFmtId="0" fontId="0" fillId="4" borderId="0" xfId="0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3" fontId="3" fillId="4" borderId="0" xfId="0" applyNumberFormat="1" applyFont="1" applyFill="1" applyAlignment="1">
      <alignment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8" borderId="1" xfId="2" applyFont="1" applyFill="1" applyBorder="1" applyAlignment="1">
      <alignment horizontal="center" vertical="center" wrapText="1"/>
    </xf>
    <xf numFmtId="164" fontId="11" fillId="4" borderId="1" xfId="7" applyNumberFormat="1" applyFont="1" applyFill="1" applyBorder="1" applyAlignment="1">
      <alignment horizontal="center" vertical="center"/>
    </xf>
    <xf numFmtId="9" fontId="11" fillId="4" borderId="1" xfId="7" applyNumberFormat="1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vertical="center"/>
    </xf>
    <xf numFmtId="0" fontId="2" fillId="5" borderId="1" xfId="2" applyFont="1" applyFill="1" applyBorder="1" applyAlignment="1">
      <alignment horizontal="center" vertical="center" wrapText="1"/>
    </xf>
    <xf numFmtId="49" fontId="11" fillId="4" borderId="0" xfId="0" applyNumberFormat="1" applyFont="1" applyFill="1" applyBorder="1" applyAlignment="1">
      <alignment vertical="center"/>
    </xf>
    <xf numFmtId="0" fontId="10" fillId="5" borderId="1" xfId="2" applyFont="1" applyFill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horizontal="right" vertical="center"/>
    </xf>
    <xf numFmtId="164" fontId="11" fillId="4" borderId="0" xfId="7" applyNumberFormat="1" applyFont="1" applyFill="1" applyBorder="1" applyAlignment="1">
      <alignment vertical="center"/>
    </xf>
    <xf numFmtId="9" fontId="12" fillId="7" borderId="0" xfId="7" applyFont="1" applyFill="1" applyAlignment="1">
      <alignment vertical="center" wrapText="1"/>
    </xf>
    <xf numFmtId="3" fontId="11" fillId="9" borderId="0" xfId="0" applyNumberFormat="1" applyFont="1" applyFill="1" applyBorder="1" applyAlignment="1">
      <alignment horizontal="center" vertical="center"/>
    </xf>
    <xf numFmtId="9" fontId="11" fillId="4" borderId="1" xfId="7" applyFont="1" applyFill="1" applyBorder="1" applyAlignment="1">
      <alignment horizontal="center" vertical="center"/>
    </xf>
    <xf numFmtId="9" fontId="3" fillId="4" borderId="0" xfId="7" applyFont="1" applyFill="1" applyAlignment="1">
      <alignment vertical="center"/>
    </xf>
    <xf numFmtId="0" fontId="10" fillId="5" borderId="4" xfId="2" applyFont="1" applyFill="1" applyBorder="1" applyAlignment="1">
      <alignment horizontal="center" vertical="center" wrapText="1"/>
    </xf>
    <xf numFmtId="0" fontId="10" fillId="5" borderId="2" xfId="2" applyFont="1" applyFill="1" applyBorder="1" applyAlignment="1">
      <alignment vertical="center"/>
    </xf>
    <xf numFmtId="0" fontId="10" fillId="5" borderId="3" xfId="2" applyFont="1" applyFill="1" applyBorder="1" applyAlignment="1">
      <alignment vertical="center"/>
    </xf>
    <xf numFmtId="0" fontId="10" fillId="5" borderId="5" xfId="2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49" fontId="11" fillId="4" borderId="0" xfId="0" applyNumberFormat="1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right" vertical="center"/>
    </xf>
    <xf numFmtId="0" fontId="10" fillId="2" borderId="6" xfId="4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49" fontId="4" fillId="4" borderId="1" xfId="6" applyNumberFormat="1" applyFont="1" applyFill="1" applyBorder="1" applyAlignment="1">
      <alignment vertical="center"/>
    </xf>
    <xf numFmtId="0" fontId="10" fillId="2" borderId="1" xfId="4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12" fillId="11" borderId="0" xfId="0" applyFont="1" applyFill="1" applyAlignment="1">
      <alignment horizontal="left" vertical="center"/>
    </xf>
    <xf numFmtId="0" fontId="12" fillId="7" borderId="0" xfId="0" applyFont="1" applyFill="1" applyAlignment="1">
      <alignment horizontal="left" vertical="center"/>
    </xf>
    <xf numFmtId="49" fontId="2" fillId="0" borderId="1" xfId="6" applyNumberFormat="1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3" fontId="3" fillId="4" borderId="0" xfId="6" applyNumberFormat="1" applyFont="1" applyFill="1" applyBorder="1" applyAlignment="1">
      <alignment horizontal="center" vertical="center"/>
    </xf>
    <xf numFmtId="0" fontId="3" fillId="4" borderId="0" xfId="6" applyFont="1" applyFill="1" applyBorder="1" applyAlignment="1">
      <alignment horizontal="center" vertical="center"/>
    </xf>
    <xf numFmtId="0" fontId="1" fillId="4" borderId="1" xfId="6" applyFont="1" applyFill="1" applyBorder="1" applyAlignment="1">
      <alignment horizontal="right" vertical="center"/>
    </xf>
    <xf numFmtId="9" fontId="1" fillId="4" borderId="1" xfId="8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justify" vertical="center" wrapText="1"/>
    </xf>
    <xf numFmtId="0" fontId="1" fillId="7" borderId="0" xfId="0" applyFont="1" applyFill="1" applyBorder="1" applyAlignment="1">
      <alignment horizontal="justify" vertical="center" wrapText="1"/>
    </xf>
    <xf numFmtId="0" fontId="12" fillId="11" borderId="0" xfId="0" applyFont="1" applyFill="1" applyAlignment="1">
      <alignment horizontal="left" vertical="center" wrapText="1"/>
    </xf>
    <xf numFmtId="0" fontId="12" fillId="7" borderId="0" xfId="0" applyFont="1" applyFill="1" applyAlignment="1">
      <alignment horizontal="left" vertical="center" wrapText="1"/>
    </xf>
    <xf numFmtId="0" fontId="4" fillId="12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justify" vertical="center" wrapText="1"/>
    </xf>
    <xf numFmtId="49" fontId="2" fillId="7" borderId="0" xfId="0" applyNumberFormat="1" applyFont="1" applyFill="1" applyBorder="1" applyAlignment="1">
      <alignment horizontal="left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</cellXfs>
  <cellStyles count="9">
    <cellStyle name="Millares 2" xfId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Porcentaje" xfId="7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G38"/>
  <sheetViews>
    <sheetView tabSelected="1" zoomScale="80" zoomScaleNormal="80" workbookViewId="0"/>
  </sheetViews>
  <sheetFormatPr baseColWidth="10" defaultRowHeight="14.25" x14ac:dyDescent="0.25"/>
  <cols>
    <col min="1" max="1" width="5.42578125" style="10" customWidth="1"/>
    <col min="2" max="2" width="27.7109375" style="10" customWidth="1"/>
    <col min="3" max="3" width="44.140625" style="10" bestFit="1" customWidth="1"/>
    <col min="4" max="4" width="25.7109375" style="10" customWidth="1"/>
    <col min="5" max="5" width="11.42578125" style="10" customWidth="1"/>
    <col min="6" max="16384" width="11.42578125" style="10"/>
  </cols>
  <sheetData>
    <row r="1" spans="1:215" x14ac:dyDescent="0.25">
      <c r="A1" s="70" t="s">
        <v>6</v>
      </c>
      <c r="B1" s="70"/>
      <c r="C1" s="70"/>
      <c r="D1" s="70"/>
    </row>
    <row r="2" spans="1:215" ht="14.25" customHeight="1" x14ac:dyDescent="0.25">
      <c r="A2" s="71" t="s">
        <v>170</v>
      </c>
      <c r="B2" s="71"/>
      <c r="C2" s="71"/>
      <c r="D2" s="7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</row>
    <row r="3" spans="1:215" x14ac:dyDescent="0.25">
      <c r="A3" s="71" t="s">
        <v>191</v>
      </c>
      <c r="B3" s="71"/>
      <c r="C3" s="71"/>
      <c r="D3" s="7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</row>
    <row r="4" spans="1:215" x14ac:dyDescent="0.25">
      <c r="A4" s="71" t="s">
        <v>11</v>
      </c>
      <c r="B4" s="71"/>
      <c r="C4" s="71"/>
      <c r="D4" s="7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</row>
    <row r="5" spans="1:215" x14ac:dyDescent="0.25">
      <c r="A5" s="71" t="s">
        <v>12</v>
      </c>
      <c r="B5" s="71"/>
      <c r="C5" s="71"/>
      <c r="D5" s="71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</row>
    <row r="6" spans="1:215" ht="14.25" customHeight="1" x14ac:dyDescent="0.25">
      <c r="A6" s="70" t="s">
        <v>227</v>
      </c>
      <c r="B6" s="70"/>
      <c r="C6" s="70"/>
      <c r="D6" s="70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</row>
    <row r="7" spans="1:215" ht="14.25" customHeight="1" x14ac:dyDescent="0.25">
      <c r="A7" s="71" t="s">
        <v>238</v>
      </c>
      <c r="B7" s="71"/>
      <c r="C7" s="71"/>
      <c r="D7" s="71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</row>
    <row r="8" spans="1:215" ht="14.25" customHeight="1" x14ac:dyDescent="0.25">
      <c r="A8" s="71" t="s">
        <v>218</v>
      </c>
      <c r="B8" s="71"/>
      <c r="C8" s="71"/>
      <c r="D8" s="71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</row>
    <row r="9" spans="1:215" ht="14.25" customHeight="1" x14ac:dyDescent="0.25">
      <c r="A9" s="70" t="s">
        <v>228</v>
      </c>
      <c r="B9" s="70"/>
      <c r="C9" s="70"/>
      <c r="D9" s="70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</row>
    <row r="10" spans="1:215" x14ac:dyDescent="0.25">
      <c r="A10" s="70" t="s">
        <v>220</v>
      </c>
      <c r="B10" s="70"/>
      <c r="C10" s="70"/>
      <c r="D10" s="7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</row>
    <row r="12" spans="1:215" ht="15" x14ac:dyDescent="0.25">
      <c r="A12" s="83" t="s">
        <v>92</v>
      </c>
      <c r="B12" s="83"/>
      <c r="C12" s="83"/>
    </row>
    <row r="13" spans="1:215" ht="15" x14ac:dyDescent="0.25">
      <c r="A13" s="73" t="s">
        <v>180</v>
      </c>
      <c r="B13" s="12" t="s">
        <v>192</v>
      </c>
      <c r="C13" s="11" t="s">
        <v>219</v>
      </c>
    </row>
    <row r="14" spans="1:215" ht="15" x14ac:dyDescent="0.25">
      <c r="A14" s="73" t="s">
        <v>181</v>
      </c>
      <c r="B14" s="12" t="s">
        <v>193</v>
      </c>
      <c r="C14" s="77" t="s">
        <v>217</v>
      </c>
    </row>
    <row r="15" spans="1:215" ht="15" x14ac:dyDescent="0.25">
      <c r="A15" s="73" t="s">
        <v>182</v>
      </c>
      <c r="B15" s="66" t="s">
        <v>194</v>
      </c>
      <c r="C15" s="13">
        <v>13092</v>
      </c>
      <c r="D15" s="36"/>
    </row>
    <row r="16" spans="1:215" ht="15" x14ac:dyDescent="0.25">
      <c r="A16" s="73" t="s">
        <v>183</v>
      </c>
      <c r="B16" s="66" t="s">
        <v>195</v>
      </c>
      <c r="C16" s="13">
        <v>10732</v>
      </c>
      <c r="D16" s="53"/>
    </row>
    <row r="17" spans="1:4" ht="15" x14ac:dyDescent="0.25">
      <c r="A17" s="73" t="s">
        <v>184</v>
      </c>
      <c r="B17" s="66" t="s">
        <v>196</v>
      </c>
      <c r="C17" s="13">
        <v>10732</v>
      </c>
      <c r="D17" s="53"/>
    </row>
    <row r="18" spans="1:4" ht="15" x14ac:dyDescent="0.25">
      <c r="A18" s="73" t="s">
        <v>185</v>
      </c>
      <c r="B18" s="66" t="s">
        <v>197</v>
      </c>
      <c r="C18" s="13">
        <v>2360</v>
      </c>
      <c r="D18" s="36"/>
    </row>
    <row r="19" spans="1:4" ht="15" x14ac:dyDescent="0.25">
      <c r="A19" s="72" t="s">
        <v>186</v>
      </c>
      <c r="B19" s="66" t="s">
        <v>198</v>
      </c>
      <c r="C19" s="13">
        <v>10732</v>
      </c>
    </row>
    <row r="20" spans="1:4" ht="15" x14ac:dyDescent="0.25">
      <c r="A20" s="72" t="s">
        <v>187</v>
      </c>
      <c r="B20" s="7" t="s">
        <v>199</v>
      </c>
      <c r="C20" s="13">
        <v>0</v>
      </c>
      <c r="D20" s="36"/>
    </row>
    <row r="21" spans="1:4" ht="15" x14ac:dyDescent="0.25">
      <c r="A21" s="72" t="s">
        <v>188</v>
      </c>
      <c r="B21" s="7" t="s">
        <v>200</v>
      </c>
      <c r="C21" s="13">
        <v>10732</v>
      </c>
      <c r="D21" s="36"/>
    </row>
    <row r="22" spans="1:4" ht="15" x14ac:dyDescent="0.25">
      <c r="A22" s="72" t="s">
        <v>189</v>
      </c>
      <c r="B22" s="1" t="s">
        <v>201</v>
      </c>
      <c r="C22" s="13">
        <v>0</v>
      </c>
    </row>
    <row r="23" spans="1:4" ht="15" x14ac:dyDescent="0.25">
      <c r="A23" s="72" t="s">
        <v>190</v>
      </c>
      <c r="B23" s="1" t="s">
        <v>202</v>
      </c>
      <c r="C23" s="13">
        <v>2360</v>
      </c>
    </row>
    <row r="24" spans="1:4" ht="15" x14ac:dyDescent="0.25">
      <c r="A24" s="72" t="s">
        <v>204</v>
      </c>
      <c r="B24" s="9" t="s">
        <v>203</v>
      </c>
      <c r="C24" s="78">
        <v>0</v>
      </c>
      <c r="D24" s="53"/>
    </row>
    <row r="26" spans="1:4" s="69" customFormat="1" ht="22.5" customHeight="1" x14ac:dyDescent="0.25">
      <c r="A26" s="86" t="s">
        <v>13</v>
      </c>
      <c r="B26" s="86"/>
      <c r="C26" s="86"/>
      <c r="D26" s="86"/>
    </row>
    <row r="27" spans="1:4" s="69" customFormat="1" ht="20.25" customHeight="1" x14ac:dyDescent="0.25">
      <c r="A27" s="80" t="s">
        <v>179</v>
      </c>
      <c r="B27" s="80"/>
      <c r="C27" s="80"/>
      <c r="D27" s="80"/>
    </row>
    <row r="28" spans="1:4" s="69" customFormat="1" ht="30.75" customHeight="1" x14ac:dyDescent="0.25">
      <c r="A28" s="80" t="s">
        <v>205</v>
      </c>
      <c r="B28" s="80"/>
      <c r="C28" s="80"/>
      <c r="D28" s="80"/>
    </row>
    <row r="29" spans="1:4" s="69" customFormat="1" ht="38.25" customHeight="1" x14ac:dyDescent="0.25">
      <c r="A29" s="80" t="s">
        <v>206</v>
      </c>
      <c r="B29" s="80"/>
      <c r="C29" s="80"/>
      <c r="D29" s="80"/>
    </row>
    <row r="30" spans="1:4" s="69" customFormat="1" ht="36.75" customHeight="1" x14ac:dyDescent="0.25">
      <c r="A30" s="85" t="s">
        <v>207</v>
      </c>
      <c r="B30" s="85"/>
      <c r="C30" s="85"/>
      <c r="D30" s="85"/>
    </row>
    <row r="31" spans="1:4" s="69" customFormat="1" ht="47.25" customHeight="1" x14ac:dyDescent="0.25">
      <c r="A31" s="79" t="s">
        <v>208</v>
      </c>
      <c r="B31" s="79"/>
      <c r="C31" s="79"/>
      <c r="D31" s="79"/>
    </row>
    <row r="32" spans="1:4" s="69" customFormat="1" ht="33" customHeight="1" x14ac:dyDescent="0.25">
      <c r="A32" s="84" t="s">
        <v>209</v>
      </c>
      <c r="B32" s="84"/>
      <c r="C32" s="84"/>
      <c r="D32" s="84"/>
    </row>
    <row r="33" spans="1:4" s="69" customFormat="1" ht="54" customHeight="1" x14ac:dyDescent="0.25">
      <c r="A33" s="85" t="s">
        <v>210</v>
      </c>
      <c r="B33" s="85"/>
      <c r="C33" s="85"/>
      <c r="D33" s="85"/>
    </row>
    <row r="34" spans="1:4" s="69" customFormat="1" ht="43.5" customHeight="1" x14ac:dyDescent="0.25">
      <c r="A34" s="85" t="s">
        <v>211</v>
      </c>
      <c r="B34" s="85"/>
      <c r="C34" s="85"/>
      <c r="D34" s="85"/>
    </row>
    <row r="35" spans="1:4" s="69" customFormat="1" ht="48.75" customHeight="1" x14ac:dyDescent="0.25">
      <c r="A35" s="85" t="s">
        <v>212</v>
      </c>
      <c r="B35" s="85"/>
      <c r="C35" s="85"/>
      <c r="D35" s="85"/>
    </row>
    <row r="36" spans="1:4" s="69" customFormat="1" ht="37.5" customHeight="1" x14ac:dyDescent="0.25">
      <c r="A36" s="80" t="s">
        <v>213</v>
      </c>
      <c r="B36" s="80"/>
      <c r="C36" s="80"/>
      <c r="D36" s="80"/>
    </row>
    <row r="37" spans="1:4" s="69" customFormat="1" ht="69.75" customHeight="1" x14ac:dyDescent="0.25">
      <c r="A37" s="79" t="s">
        <v>214</v>
      </c>
      <c r="B37" s="79"/>
      <c r="C37" s="79"/>
      <c r="D37" s="79"/>
    </row>
    <row r="38" spans="1:4" s="69" customFormat="1" ht="20.100000000000001" customHeight="1" x14ac:dyDescent="0.25">
      <c r="A38" s="80" t="s">
        <v>215</v>
      </c>
      <c r="B38" s="80"/>
      <c r="C38" s="80"/>
      <c r="D38" s="80"/>
    </row>
  </sheetData>
  <mergeCells count="491">
    <mergeCell ref="AB3:AE3"/>
    <mergeCell ref="AF3:AI3"/>
    <mergeCell ref="A12:C12"/>
    <mergeCell ref="A31:D31"/>
    <mergeCell ref="A32:D32"/>
    <mergeCell ref="A34:D34"/>
    <mergeCell ref="A35:D35"/>
    <mergeCell ref="A36:D36"/>
    <mergeCell ref="A27:D27"/>
    <mergeCell ref="A28:D28"/>
    <mergeCell ref="A29:D29"/>
    <mergeCell ref="A26:D26"/>
    <mergeCell ref="A33:D33"/>
    <mergeCell ref="A30:D30"/>
    <mergeCell ref="L6:O6"/>
    <mergeCell ref="P6:S6"/>
    <mergeCell ref="T6:W6"/>
    <mergeCell ref="X6:AA6"/>
    <mergeCell ref="AB6:AE6"/>
    <mergeCell ref="AF6:AI6"/>
    <mergeCell ref="F6:G6"/>
    <mergeCell ref="H6:K6"/>
    <mergeCell ref="F7:G7"/>
    <mergeCell ref="H7:K7"/>
    <mergeCell ref="L2:O2"/>
    <mergeCell ref="P2:S2"/>
    <mergeCell ref="P3:S3"/>
    <mergeCell ref="P5:S5"/>
    <mergeCell ref="T2:W2"/>
    <mergeCell ref="X2:AA2"/>
    <mergeCell ref="AB2:AE2"/>
    <mergeCell ref="AF2:AI2"/>
    <mergeCell ref="F2:G2"/>
    <mergeCell ref="H2:K2"/>
    <mergeCell ref="F4:G4"/>
    <mergeCell ref="H4:K4"/>
    <mergeCell ref="F5:G5"/>
    <mergeCell ref="H5:K5"/>
    <mergeCell ref="L5:O5"/>
    <mergeCell ref="T5:W5"/>
    <mergeCell ref="X5:AA5"/>
    <mergeCell ref="AB5:AE5"/>
    <mergeCell ref="AF5:AI5"/>
    <mergeCell ref="F3:G3"/>
    <mergeCell ref="H3:K3"/>
    <mergeCell ref="L3:O3"/>
    <mergeCell ref="T3:W3"/>
    <mergeCell ref="X3:AA3"/>
    <mergeCell ref="BT2:BW2"/>
    <mergeCell ref="BX2:CA2"/>
    <mergeCell ref="BH3:BK3"/>
    <mergeCell ref="BL3:BO3"/>
    <mergeCell ref="BP3:BS3"/>
    <mergeCell ref="BT3:BW3"/>
    <mergeCell ref="BX3:CA3"/>
    <mergeCell ref="CB3:CE3"/>
    <mergeCell ref="CB2:CE2"/>
    <mergeCell ref="BH2:BK2"/>
    <mergeCell ref="BL2:BO2"/>
    <mergeCell ref="AJ3:AM3"/>
    <mergeCell ref="AN3:AQ3"/>
    <mergeCell ref="AR3:AU3"/>
    <mergeCell ref="AV3:AY3"/>
    <mergeCell ref="AZ3:BC3"/>
    <mergeCell ref="BD3:BG3"/>
    <mergeCell ref="BP2:BS2"/>
    <mergeCell ref="AJ2:AM2"/>
    <mergeCell ref="AN2:AQ2"/>
    <mergeCell ref="AR2:AU2"/>
    <mergeCell ref="AV2:AY2"/>
    <mergeCell ref="AZ2:BC2"/>
    <mergeCell ref="BD2:BG2"/>
    <mergeCell ref="DD2:DG2"/>
    <mergeCell ref="DH2:DK2"/>
    <mergeCell ref="DL2:DO2"/>
    <mergeCell ref="CF2:CI2"/>
    <mergeCell ref="CJ2:CM2"/>
    <mergeCell ref="CN2:CQ2"/>
    <mergeCell ref="CR2:CU2"/>
    <mergeCell ref="CV2:CY2"/>
    <mergeCell ref="CZ2:DC2"/>
    <mergeCell ref="GV2:GY2"/>
    <mergeCell ref="GZ2:HC2"/>
    <mergeCell ref="HD2:HG2"/>
    <mergeCell ref="GF2:GI2"/>
    <mergeCell ref="GJ2:GM2"/>
    <mergeCell ref="GN2:GQ2"/>
    <mergeCell ref="GR2:GU2"/>
    <mergeCell ref="DP2:DS2"/>
    <mergeCell ref="DT2:DW2"/>
    <mergeCell ref="DX2:EA2"/>
    <mergeCell ref="FX2:GA2"/>
    <mergeCell ref="GB2:GE2"/>
    <mergeCell ref="EZ2:FC2"/>
    <mergeCell ref="FD2:FG2"/>
    <mergeCell ref="FH2:FK2"/>
    <mergeCell ref="FL2:FO2"/>
    <mergeCell ref="FP2:FS2"/>
    <mergeCell ref="FT2:FW2"/>
    <mergeCell ref="EB2:EE2"/>
    <mergeCell ref="EF2:EI2"/>
    <mergeCell ref="EJ2:EM2"/>
    <mergeCell ref="EN2:EQ2"/>
    <mergeCell ref="ER2:EU2"/>
    <mergeCell ref="EV2:EY2"/>
    <mergeCell ref="GV3:GY3"/>
    <mergeCell ref="GZ3:HC3"/>
    <mergeCell ref="HD3:HG3"/>
    <mergeCell ref="FX3:GA3"/>
    <mergeCell ref="GB3:GE3"/>
    <mergeCell ref="GF3:GI3"/>
    <mergeCell ref="GJ3:GM3"/>
    <mergeCell ref="GN3:GQ3"/>
    <mergeCell ref="GR3:GU3"/>
    <mergeCell ref="FT3:FW3"/>
    <mergeCell ref="EB3:EE3"/>
    <mergeCell ref="EF3:EI3"/>
    <mergeCell ref="L4:O4"/>
    <mergeCell ref="P4:S4"/>
    <mergeCell ref="T4:W4"/>
    <mergeCell ref="X4:AA4"/>
    <mergeCell ref="AB4:AE4"/>
    <mergeCell ref="AF4:AI4"/>
    <mergeCell ref="BP4:BS4"/>
    <mergeCell ref="BT4:BW4"/>
    <mergeCell ref="BX4:CA4"/>
    <mergeCell ref="CB4:CE4"/>
    <mergeCell ref="AJ4:AM4"/>
    <mergeCell ref="AN4:AQ4"/>
    <mergeCell ref="AR4:AU4"/>
    <mergeCell ref="AV4:AY4"/>
    <mergeCell ref="AZ4:BC4"/>
    <mergeCell ref="BD4:BG4"/>
    <mergeCell ref="EJ3:EM3"/>
    <mergeCell ref="EN3:EQ3"/>
    <mergeCell ref="ER3:EU3"/>
    <mergeCell ref="EV3:EY3"/>
    <mergeCell ref="DD3:DG3"/>
    <mergeCell ref="CF3:CI3"/>
    <mergeCell ref="CJ3:CM3"/>
    <mergeCell ref="CN3:CQ3"/>
    <mergeCell ref="CR3:CU3"/>
    <mergeCell ref="CV3:CY3"/>
    <mergeCell ref="CZ3:DC3"/>
    <mergeCell ref="DD4:DG4"/>
    <mergeCell ref="DH4:DK4"/>
    <mergeCell ref="DL4:DO4"/>
    <mergeCell ref="CF4:CI4"/>
    <mergeCell ref="CJ4:CM4"/>
    <mergeCell ref="CN4:CQ4"/>
    <mergeCell ref="CR4:CU4"/>
    <mergeCell ref="EZ3:FC3"/>
    <mergeCell ref="FD3:FG3"/>
    <mergeCell ref="FH3:FK3"/>
    <mergeCell ref="FL3:FO3"/>
    <mergeCell ref="FP3:FS3"/>
    <mergeCell ref="DH3:DK3"/>
    <mergeCell ref="DL3:DO3"/>
    <mergeCell ref="DP3:DS3"/>
    <mergeCell ref="DT3:DW3"/>
    <mergeCell ref="DX3:EA3"/>
    <mergeCell ref="EB4:EE4"/>
    <mergeCell ref="EF4:EI4"/>
    <mergeCell ref="EJ4:EM4"/>
    <mergeCell ref="EN4:EQ4"/>
    <mergeCell ref="ER4:EU4"/>
    <mergeCell ref="EV4:EY4"/>
    <mergeCell ref="BH4:BK4"/>
    <mergeCell ref="BL4:BO4"/>
    <mergeCell ref="AJ5:AM5"/>
    <mergeCell ref="AN5:AQ5"/>
    <mergeCell ref="AR5:AU5"/>
    <mergeCell ref="AV5:AY5"/>
    <mergeCell ref="AZ5:BC5"/>
    <mergeCell ref="BD5:BG5"/>
    <mergeCell ref="BH5:BK5"/>
    <mergeCell ref="BL5:BO5"/>
    <mergeCell ref="BP5:BS5"/>
    <mergeCell ref="BT5:BW5"/>
    <mergeCell ref="BX5:CA5"/>
    <mergeCell ref="CB5:CE5"/>
    <mergeCell ref="CF5:CI5"/>
    <mergeCell ref="CJ5:CM5"/>
    <mergeCell ref="CN5:CQ5"/>
    <mergeCell ref="CR5:CU5"/>
    <mergeCell ref="CV5:CY5"/>
    <mergeCell ref="CZ5:DC5"/>
    <mergeCell ref="GV4:GY4"/>
    <mergeCell ref="GZ4:HC4"/>
    <mergeCell ref="HD4:HG4"/>
    <mergeCell ref="GF4:GI4"/>
    <mergeCell ref="GJ4:GM4"/>
    <mergeCell ref="GN4:GQ4"/>
    <mergeCell ref="GR4:GU4"/>
    <mergeCell ref="DP4:DS4"/>
    <mergeCell ref="DT4:DW4"/>
    <mergeCell ref="DX4:EA4"/>
    <mergeCell ref="FX4:GA4"/>
    <mergeCell ref="GB4:GE4"/>
    <mergeCell ref="EZ4:FC4"/>
    <mergeCell ref="FD4:FG4"/>
    <mergeCell ref="FH4:FK4"/>
    <mergeCell ref="FL4:FO4"/>
    <mergeCell ref="FP4:FS4"/>
    <mergeCell ref="FT4:FW4"/>
    <mergeCell ref="CV4:CY4"/>
    <mergeCell ref="CZ4:DC4"/>
    <mergeCell ref="GV5:GY5"/>
    <mergeCell ref="GZ5:HC5"/>
    <mergeCell ref="HD5:HG5"/>
    <mergeCell ref="FX5:GA5"/>
    <mergeCell ref="GB5:GE5"/>
    <mergeCell ref="GF5:GI5"/>
    <mergeCell ref="GJ5:GM5"/>
    <mergeCell ref="GN5:GQ5"/>
    <mergeCell ref="GR5:GU5"/>
    <mergeCell ref="EZ5:FC5"/>
    <mergeCell ref="FD5:FG5"/>
    <mergeCell ref="FH5:FK5"/>
    <mergeCell ref="FL5:FO5"/>
    <mergeCell ref="FP5:FS5"/>
    <mergeCell ref="FT5:FW5"/>
    <mergeCell ref="EB5:EE5"/>
    <mergeCell ref="EF5:EI5"/>
    <mergeCell ref="DP5:DS5"/>
    <mergeCell ref="DT5:DW5"/>
    <mergeCell ref="DD6:DG6"/>
    <mergeCell ref="DH6:DK6"/>
    <mergeCell ref="DL6:DO6"/>
    <mergeCell ref="EJ5:EM5"/>
    <mergeCell ref="EN5:EQ5"/>
    <mergeCell ref="EB6:EE6"/>
    <mergeCell ref="EF6:EI6"/>
    <mergeCell ref="EJ6:EM6"/>
    <mergeCell ref="EN6:EQ6"/>
    <mergeCell ref="ER5:EU5"/>
    <mergeCell ref="EV5:EY5"/>
    <mergeCell ref="DD5:DG5"/>
    <mergeCell ref="DH5:DK5"/>
    <mergeCell ref="DL5:DO5"/>
    <mergeCell ref="DX5:EA5"/>
    <mergeCell ref="GV6:GY6"/>
    <mergeCell ref="GZ6:HC6"/>
    <mergeCell ref="HD6:HG6"/>
    <mergeCell ref="GF6:GI6"/>
    <mergeCell ref="GJ6:GM6"/>
    <mergeCell ref="GN6:GQ6"/>
    <mergeCell ref="GR6:GU6"/>
    <mergeCell ref="DP6:DS6"/>
    <mergeCell ref="DT6:DW6"/>
    <mergeCell ref="DX6:EA6"/>
    <mergeCell ref="FX6:GA6"/>
    <mergeCell ref="GB6:GE6"/>
    <mergeCell ref="EZ6:FC6"/>
    <mergeCell ref="FD6:FG6"/>
    <mergeCell ref="FH6:FK6"/>
    <mergeCell ref="FL6:FO6"/>
    <mergeCell ref="FP6:FS6"/>
    <mergeCell ref="FT6:FW6"/>
    <mergeCell ref="L7:O7"/>
    <mergeCell ref="P7:S7"/>
    <mergeCell ref="T7:W7"/>
    <mergeCell ref="X7:AA7"/>
    <mergeCell ref="AB7:AE7"/>
    <mergeCell ref="AF7:AI7"/>
    <mergeCell ref="ER6:EU6"/>
    <mergeCell ref="EV6:EY6"/>
    <mergeCell ref="CF6:CI6"/>
    <mergeCell ref="CJ6:CM6"/>
    <mergeCell ref="CN6:CQ6"/>
    <mergeCell ref="CR6:CU6"/>
    <mergeCell ref="CV6:CY6"/>
    <mergeCell ref="CZ6:DC6"/>
    <mergeCell ref="BH6:BK6"/>
    <mergeCell ref="BL6:BO6"/>
    <mergeCell ref="CB6:CE6"/>
    <mergeCell ref="BP6:BS6"/>
    <mergeCell ref="BT6:BW6"/>
    <mergeCell ref="BX6:CA6"/>
    <mergeCell ref="AJ7:AM7"/>
    <mergeCell ref="AN7:AQ7"/>
    <mergeCell ref="AR7:AU7"/>
    <mergeCell ref="AV7:AY7"/>
    <mergeCell ref="AZ7:BC7"/>
    <mergeCell ref="BD7:BG7"/>
    <mergeCell ref="AJ6:AM6"/>
    <mergeCell ref="AN6:AQ6"/>
    <mergeCell ref="AR6:AU6"/>
    <mergeCell ref="AV6:AY6"/>
    <mergeCell ref="AZ6:BC6"/>
    <mergeCell ref="BD6:BG6"/>
    <mergeCell ref="DX7:EA7"/>
    <mergeCell ref="CJ7:CM7"/>
    <mergeCell ref="CN7:CQ7"/>
    <mergeCell ref="CR7:CU7"/>
    <mergeCell ref="CV7:CY7"/>
    <mergeCell ref="CZ7:DC7"/>
    <mergeCell ref="BH7:BK7"/>
    <mergeCell ref="BL7:BO7"/>
    <mergeCell ref="BP7:BS7"/>
    <mergeCell ref="BT7:BW7"/>
    <mergeCell ref="BX7:CA7"/>
    <mergeCell ref="CB7:CE7"/>
    <mergeCell ref="CF7:CI7"/>
    <mergeCell ref="DP7:DS7"/>
    <mergeCell ref="DT7:DW7"/>
    <mergeCell ref="GV7:GY7"/>
    <mergeCell ref="GZ7:HC7"/>
    <mergeCell ref="HD7:HG7"/>
    <mergeCell ref="FX7:GA7"/>
    <mergeCell ref="GB7:GE7"/>
    <mergeCell ref="GF7:GI7"/>
    <mergeCell ref="GJ7:GM7"/>
    <mergeCell ref="GN7:GQ7"/>
    <mergeCell ref="GR7:GU7"/>
    <mergeCell ref="EZ7:FC7"/>
    <mergeCell ref="FD7:FG7"/>
    <mergeCell ref="FH7:FK7"/>
    <mergeCell ref="FL7:FO7"/>
    <mergeCell ref="FP7:FS7"/>
    <mergeCell ref="FT7:FW7"/>
    <mergeCell ref="EB7:EE7"/>
    <mergeCell ref="EF7:EI7"/>
    <mergeCell ref="L8:O8"/>
    <mergeCell ref="P8:S8"/>
    <mergeCell ref="T8:W8"/>
    <mergeCell ref="X8:AA8"/>
    <mergeCell ref="AB8:AE8"/>
    <mergeCell ref="AF8:AI8"/>
    <mergeCell ref="DD8:DG8"/>
    <mergeCell ref="DH8:DK8"/>
    <mergeCell ref="DL8:DO8"/>
    <mergeCell ref="EJ7:EM7"/>
    <mergeCell ref="EN7:EQ7"/>
    <mergeCell ref="ER7:EU7"/>
    <mergeCell ref="EV7:EY7"/>
    <mergeCell ref="DD7:DG7"/>
    <mergeCell ref="DH7:DK7"/>
    <mergeCell ref="DL7:DO7"/>
    <mergeCell ref="F8:G8"/>
    <mergeCell ref="H8:K8"/>
    <mergeCell ref="BP8:BS8"/>
    <mergeCell ref="BT8:BW8"/>
    <mergeCell ref="BX8:CA8"/>
    <mergeCell ref="CB8:CE8"/>
    <mergeCell ref="AJ8:AM8"/>
    <mergeCell ref="AN8:AQ8"/>
    <mergeCell ref="AR8:AU8"/>
    <mergeCell ref="AV8:AY8"/>
    <mergeCell ref="AZ8:BC8"/>
    <mergeCell ref="BD8:BG8"/>
    <mergeCell ref="FX8:GA8"/>
    <mergeCell ref="GB8:GE8"/>
    <mergeCell ref="EZ8:FC8"/>
    <mergeCell ref="FD8:FG8"/>
    <mergeCell ref="FH8:FK8"/>
    <mergeCell ref="FL8:FO8"/>
    <mergeCell ref="FP8:FS8"/>
    <mergeCell ref="FT8:FW8"/>
    <mergeCell ref="EB8:EE8"/>
    <mergeCell ref="EF8:EI8"/>
    <mergeCell ref="EJ8:EM8"/>
    <mergeCell ref="EN8:EQ8"/>
    <mergeCell ref="ER8:EU8"/>
    <mergeCell ref="EV8:EY8"/>
    <mergeCell ref="F9:G9"/>
    <mergeCell ref="H9:K9"/>
    <mergeCell ref="GV8:GY8"/>
    <mergeCell ref="GZ8:HC8"/>
    <mergeCell ref="HD8:HG8"/>
    <mergeCell ref="GF8:GI8"/>
    <mergeCell ref="GJ8:GM8"/>
    <mergeCell ref="GN8:GQ8"/>
    <mergeCell ref="GR8:GU8"/>
    <mergeCell ref="DP8:DS8"/>
    <mergeCell ref="DT8:DW8"/>
    <mergeCell ref="DX8:EA8"/>
    <mergeCell ref="CF8:CI8"/>
    <mergeCell ref="CJ8:CM8"/>
    <mergeCell ref="CN8:CQ8"/>
    <mergeCell ref="CR8:CU8"/>
    <mergeCell ref="CV8:CY8"/>
    <mergeCell ref="CZ8:DC8"/>
    <mergeCell ref="BH8:BK8"/>
    <mergeCell ref="BL8:BO8"/>
    <mergeCell ref="AJ9:AM9"/>
    <mergeCell ref="AN9:AQ9"/>
    <mergeCell ref="AR9:AU9"/>
    <mergeCell ref="AV9:AY9"/>
    <mergeCell ref="AZ9:BC9"/>
    <mergeCell ref="BD9:BG9"/>
    <mergeCell ref="L9:O9"/>
    <mergeCell ref="P9:S9"/>
    <mergeCell ref="T9:W9"/>
    <mergeCell ref="X9:AA9"/>
    <mergeCell ref="AB9:AE9"/>
    <mergeCell ref="AF9:AI9"/>
    <mergeCell ref="CF9:CI9"/>
    <mergeCell ref="CJ9:CM9"/>
    <mergeCell ref="CN9:CQ9"/>
    <mergeCell ref="CR9:CU9"/>
    <mergeCell ref="CV9:CY9"/>
    <mergeCell ref="CZ9:DC9"/>
    <mergeCell ref="BH9:BK9"/>
    <mergeCell ref="BL9:BO9"/>
    <mergeCell ref="BP9:BS9"/>
    <mergeCell ref="BT9:BW9"/>
    <mergeCell ref="BX9:CA9"/>
    <mergeCell ref="CB9:CE9"/>
    <mergeCell ref="CF10:CI10"/>
    <mergeCell ref="CJ10:CM10"/>
    <mergeCell ref="CN10:CQ10"/>
    <mergeCell ref="CR10:CU10"/>
    <mergeCell ref="CV10:CY10"/>
    <mergeCell ref="GV9:GY9"/>
    <mergeCell ref="GZ9:HC9"/>
    <mergeCell ref="HD9:HG9"/>
    <mergeCell ref="FX9:GA9"/>
    <mergeCell ref="GB9:GE9"/>
    <mergeCell ref="GF9:GI9"/>
    <mergeCell ref="GJ9:GM9"/>
    <mergeCell ref="GN9:GQ9"/>
    <mergeCell ref="GR9:GU9"/>
    <mergeCell ref="EJ9:EM9"/>
    <mergeCell ref="EN9:EQ9"/>
    <mergeCell ref="ER9:EU9"/>
    <mergeCell ref="EV9:EY9"/>
    <mergeCell ref="DD9:DG9"/>
    <mergeCell ref="DH9:DK9"/>
    <mergeCell ref="DL9:DO9"/>
    <mergeCell ref="DP9:DS9"/>
    <mergeCell ref="DT9:DW9"/>
    <mergeCell ref="DX9:EA9"/>
    <mergeCell ref="DD10:DG10"/>
    <mergeCell ref="CZ10:DC10"/>
    <mergeCell ref="EZ9:FC9"/>
    <mergeCell ref="FD9:FG9"/>
    <mergeCell ref="FH9:FK9"/>
    <mergeCell ref="FL9:FO9"/>
    <mergeCell ref="FP9:FS9"/>
    <mergeCell ref="FT9:FW9"/>
    <mergeCell ref="EB9:EE9"/>
    <mergeCell ref="EF9:EI9"/>
    <mergeCell ref="DH10:DK10"/>
    <mergeCell ref="DL10:DO10"/>
    <mergeCell ref="DP10:DS10"/>
    <mergeCell ref="DT10:DW10"/>
    <mergeCell ref="DX10:EA10"/>
    <mergeCell ref="H10:K10"/>
    <mergeCell ref="BH10:BK10"/>
    <mergeCell ref="BL10:BO10"/>
    <mergeCell ref="BP10:BS10"/>
    <mergeCell ref="BT10:BW10"/>
    <mergeCell ref="BX10:CA10"/>
    <mergeCell ref="CB10:CE10"/>
    <mergeCell ref="AJ10:AM10"/>
    <mergeCell ref="AN10:AQ10"/>
    <mergeCell ref="AR10:AU10"/>
    <mergeCell ref="AV10:AY10"/>
    <mergeCell ref="AZ10:BC10"/>
    <mergeCell ref="BD10:BG10"/>
    <mergeCell ref="L10:O10"/>
    <mergeCell ref="P10:S10"/>
    <mergeCell ref="T10:W10"/>
    <mergeCell ref="X10:AA10"/>
    <mergeCell ref="AB10:AE10"/>
    <mergeCell ref="AF10:AI10"/>
    <mergeCell ref="A37:D37"/>
    <mergeCell ref="A38:D38"/>
    <mergeCell ref="GV10:GY10"/>
    <mergeCell ref="GZ10:HC10"/>
    <mergeCell ref="HD10:HG10"/>
    <mergeCell ref="FX10:GA10"/>
    <mergeCell ref="GB10:GE10"/>
    <mergeCell ref="GF10:GI10"/>
    <mergeCell ref="GJ10:GM10"/>
    <mergeCell ref="GN10:GQ10"/>
    <mergeCell ref="GR10:GU10"/>
    <mergeCell ref="EZ10:FC10"/>
    <mergeCell ref="FD10:FG10"/>
    <mergeCell ref="FH10:FK10"/>
    <mergeCell ref="FL10:FO10"/>
    <mergeCell ref="FP10:FS10"/>
    <mergeCell ref="FT10:FW10"/>
    <mergeCell ref="EB10:EE10"/>
    <mergeCell ref="EF10:EI10"/>
    <mergeCell ref="EJ10:EM10"/>
    <mergeCell ref="EN10:EQ10"/>
    <mergeCell ref="ER10:EU10"/>
    <mergeCell ref="EV10:EY10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20"/>
  <sheetViews>
    <sheetView zoomScale="80" zoomScaleNormal="80" workbookViewId="0"/>
  </sheetViews>
  <sheetFormatPr baseColWidth="10" defaultRowHeight="15" x14ac:dyDescent="0.25"/>
  <cols>
    <col min="1" max="1" width="41.5703125" style="15" bestFit="1" customWidth="1"/>
    <col min="2" max="2" width="23.140625" style="15" bestFit="1" customWidth="1"/>
    <col min="3" max="3" width="33" style="43" bestFit="1" customWidth="1"/>
    <col min="4" max="4" width="18.28515625" style="15" bestFit="1" customWidth="1"/>
    <col min="5" max="5" width="21" style="43" customWidth="1"/>
    <col min="6" max="6" width="22.7109375" style="43" customWidth="1"/>
    <col min="7" max="7" width="13.5703125" style="43" customWidth="1"/>
    <col min="8" max="8" width="20.85546875" style="43" customWidth="1"/>
    <col min="9" max="9" width="22" style="43" bestFit="1" customWidth="1"/>
    <col min="10" max="10" width="19.85546875" style="43" customWidth="1"/>
    <col min="11" max="11" width="21.7109375" style="43" customWidth="1"/>
    <col min="12" max="12" width="14.5703125" style="43" customWidth="1"/>
    <col min="13" max="13" width="15.140625" style="43" customWidth="1"/>
    <col min="14" max="14" width="12.140625" style="43" customWidth="1"/>
    <col min="15" max="15" width="16.28515625" style="43" customWidth="1"/>
    <col min="16" max="16" width="35.140625" style="43" bestFit="1" customWidth="1"/>
    <col min="17" max="17" width="18.140625" style="43" customWidth="1"/>
    <col min="18" max="18" width="15.42578125" style="43" customWidth="1"/>
    <col min="19" max="16384" width="11.42578125" style="43"/>
  </cols>
  <sheetData>
    <row r="1" spans="1:18" ht="14.25" x14ac:dyDescent="0.25">
      <c r="A1" s="10" t="s">
        <v>124</v>
      </c>
      <c r="B1" s="10"/>
      <c r="C1" s="10"/>
      <c r="D1" s="10"/>
    </row>
    <row r="2" spans="1:18" ht="14.25" x14ac:dyDescent="0.25">
      <c r="A2" s="10" t="s">
        <v>170</v>
      </c>
      <c r="B2" s="10"/>
      <c r="C2" s="10"/>
      <c r="D2" s="10"/>
    </row>
    <row r="3" spans="1:18" ht="14.25" x14ac:dyDescent="0.25">
      <c r="A3" s="10" t="s">
        <v>191</v>
      </c>
      <c r="B3" s="10"/>
      <c r="C3" s="10"/>
      <c r="D3" s="10"/>
    </row>
    <row r="4" spans="1:18" ht="14.25" x14ac:dyDescent="0.25">
      <c r="A4" s="10" t="s">
        <v>11</v>
      </c>
      <c r="B4" s="10"/>
      <c r="C4" s="10"/>
      <c r="D4" s="10"/>
    </row>
    <row r="5" spans="1:18" ht="14.25" x14ac:dyDescent="0.25">
      <c r="A5" s="10" t="s">
        <v>12</v>
      </c>
      <c r="B5" s="10"/>
      <c r="C5" s="10"/>
      <c r="D5" s="10"/>
    </row>
    <row r="6" spans="1:18" ht="15" customHeight="1" x14ac:dyDescent="0.25">
      <c r="A6" s="10" t="s">
        <v>227</v>
      </c>
      <c r="B6" s="10"/>
      <c r="C6" s="10"/>
      <c r="D6" s="10"/>
    </row>
    <row r="7" spans="1:18" ht="14.25" x14ac:dyDescent="0.25">
      <c r="A7" s="10" t="s">
        <v>238</v>
      </c>
      <c r="B7" s="10"/>
      <c r="C7" s="10"/>
      <c r="D7" s="10"/>
    </row>
    <row r="8" spans="1:18" ht="14.25" x14ac:dyDescent="0.25">
      <c r="A8" s="10" t="s">
        <v>218</v>
      </c>
      <c r="B8" s="10"/>
      <c r="C8" s="10"/>
      <c r="D8" s="10"/>
    </row>
    <row r="9" spans="1:18" ht="14.25" x14ac:dyDescent="0.25">
      <c r="A9" s="10" t="s">
        <v>228</v>
      </c>
      <c r="B9" s="10"/>
      <c r="C9" s="10"/>
      <c r="D9" s="10"/>
    </row>
    <row r="10" spans="1:18" ht="14.25" x14ac:dyDescent="0.25">
      <c r="A10" s="10" t="s">
        <v>220</v>
      </c>
      <c r="B10" s="10"/>
      <c r="C10" s="10"/>
      <c r="D10" s="10"/>
    </row>
    <row r="11" spans="1:18" ht="15" customHeight="1" x14ac:dyDescent="0.25">
      <c r="A11" s="96"/>
      <c r="B11" s="96"/>
      <c r="C11" s="96"/>
      <c r="D11" s="96"/>
    </row>
    <row r="12" spans="1:18" s="15" customFormat="1" x14ac:dyDescent="0.25">
      <c r="A12" s="87" t="s">
        <v>15</v>
      </c>
      <c r="B12" s="88"/>
      <c r="C12" s="88"/>
      <c r="D12" s="89"/>
      <c r="E12" s="55" t="s">
        <v>168</v>
      </c>
      <c r="F12" s="57"/>
      <c r="G12" s="87" t="s">
        <v>94</v>
      </c>
      <c r="H12" s="88"/>
      <c r="I12" s="88"/>
      <c r="J12" s="88"/>
      <c r="K12" s="88"/>
      <c r="L12" s="89"/>
      <c r="M12" s="90" t="s">
        <v>91</v>
      </c>
      <c r="N12" s="91"/>
      <c r="O12" s="92" t="s">
        <v>16</v>
      </c>
      <c r="P12" s="93"/>
      <c r="Q12" s="93"/>
      <c r="R12" s="94"/>
    </row>
    <row r="13" spans="1:18" s="34" customFormat="1" ht="75" x14ac:dyDescent="0.25">
      <c r="A13" s="74" t="s">
        <v>5</v>
      </c>
      <c r="B13" s="62" t="s">
        <v>1</v>
      </c>
      <c r="C13" s="74" t="s">
        <v>17</v>
      </c>
      <c r="D13" s="74" t="s">
        <v>29</v>
      </c>
      <c r="E13" s="54" t="s">
        <v>165</v>
      </c>
      <c r="F13" s="54" t="s">
        <v>172</v>
      </c>
      <c r="G13" s="2" t="s">
        <v>171</v>
      </c>
      <c r="H13" s="62" t="s">
        <v>173</v>
      </c>
      <c r="I13" s="2" t="s">
        <v>3</v>
      </c>
      <c r="J13" s="68" t="s">
        <v>178</v>
      </c>
      <c r="K13" s="67" t="s">
        <v>153</v>
      </c>
      <c r="L13" s="2" t="s">
        <v>23</v>
      </c>
      <c r="M13" s="63" t="s">
        <v>174</v>
      </c>
      <c r="N13" s="63" t="s">
        <v>175</v>
      </c>
      <c r="O13" s="64" t="s">
        <v>22</v>
      </c>
      <c r="P13" s="64" t="s">
        <v>0</v>
      </c>
      <c r="Q13" s="64" t="s">
        <v>176</v>
      </c>
      <c r="R13" s="65" t="s">
        <v>177</v>
      </c>
    </row>
    <row r="14" spans="1:18" s="15" customFormat="1" ht="15" customHeight="1" x14ac:dyDescent="0.25">
      <c r="A14" s="16" t="s">
        <v>221</v>
      </c>
      <c r="B14" s="24" t="s">
        <v>222</v>
      </c>
      <c r="C14" s="24" t="s">
        <v>223</v>
      </c>
      <c r="D14" s="14" t="s">
        <v>94</v>
      </c>
      <c r="E14" s="18">
        <v>3833</v>
      </c>
      <c r="F14" s="18">
        <v>3833</v>
      </c>
      <c r="G14" s="18">
        <v>3833</v>
      </c>
      <c r="H14" s="24" t="s">
        <v>18</v>
      </c>
      <c r="I14" s="24" t="s">
        <v>224</v>
      </c>
      <c r="J14" s="24" t="s">
        <v>225</v>
      </c>
      <c r="K14" s="24" t="s">
        <v>226</v>
      </c>
      <c r="L14" s="18">
        <v>3833</v>
      </c>
      <c r="M14" s="18"/>
      <c r="N14" s="18">
        <v>3833</v>
      </c>
      <c r="O14" s="19"/>
      <c r="P14" s="19"/>
      <c r="Q14" s="19"/>
      <c r="R14" s="19"/>
    </row>
    <row r="15" spans="1:18" s="15" customFormat="1" ht="15" customHeight="1" x14ac:dyDescent="0.25">
      <c r="A15" s="16" t="s">
        <v>221</v>
      </c>
      <c r="B15" s="24" t="s">
        <v>229</v>
      </c>
      <c r="C15" s="24" t="s">
        <v>231</v>
      </c>
      <c r="D15" s="14" t="s">
        <v>167</v>
      </c>
      <c r="E15" s="18">
        <v>3066</v>
      </c>
      <c r="F15" s="18">
        <v>3066</v>
      </c>
      <c r="G15" s="18">
        <v>3066</v>
      </c>
      <c r="H15" s="24" t="s">
        <v>18</v>
      </c>
      <c r="I15" s="24" t="s">
        <v>233</v>
      </c>
      <c r="J15" s="24" t="s">
        <v>225</v>
      </c>
      <c r="K15" s="24" t="s">
        <v>235</v>
      </c>
      <c r="L15" s="18">
        <v>3066</v>
      </c>
      <c r="M15" s="18"/>
      <c r="N15" s="18">
        <v>3066</v>
      </c>
      <c r="O15" s="19"/>
      <c r="P15" s="19"/>
      <c r="Q15" s="19"/>
      <c r="R15" s="19"/>
    </row>
    <row r="16" spans="1:18" s="15" customFormat="1" ht="15" customHeight="1" x14ac:dyDescent="0.25">
      <c r="A16" s="16" t="s">
        <v>221</v>
      </c>
      <c r="B16" s="24" t="s">
        <v>230</v>
      </c>
      <c r="C16" s="24" t="s">
        <v>232</v>
      </c>
      <c r="D16" s="14" t="s">
        <v>167</v>
      </c>
      <c r="E16" s="18">
        <v>3833</v>
      </c>
      <c r="F16" s="18">
        <v>3833</v>
      </c>
      <c r="G16" s="18">
        <v>3833</v>
      </c>
      <c r="H16" s="24" t="s">
        <v>18</v>
      </c>
      <c r="I16" s="24" t="s">
        <v>234</v>
      </c>
      <c r="J16" s="24" t="s">
        <v>225</v>
      </c>
      <c r="K16" s="24" t="s">
        <v>236</v>
      </c>
      <c r="L16" s="18">
        <v>3833</v>
      </c>
      <c r="M16" s="18"/>
      <c r="N16" s="18">
        <v>3833</v>
      </c>
      <c r="O16" s="19"/>
      <c r="P16" s="19"/>
      <c r="Q16" s="19"/>
      <c r="R16" s="19"/>
    </row>
    <row r="17" spans="1:18" s="15" customFormat="1" ht="15" customHeight="1" x14ac:dyDescent="0.25">
      <c r="A17" s="20"/>
      <c r="B17" s="59"/>
      <c r="C17" s="59"/>
      <c r="D17" s="21"/>
      <c r="E17" s="23"/>
      <c r="F17" s="23"/>
      <c r="G17" s="23"/>
      <c r="H17" s="59"/>
      <c r="I17" s="59"/>
      <c r="J17" s="59"/>
      <c r="K17" s="59"/>
      <c r="L17" s="23"/>
      <c r="M17" s="75"/>
      <c r="N17" s="75"/>
      <c r="O17" s="76"/>
      <c r="P17" s="76"/>
      <c r="Q17" s="76"/>
      <c r="R17" s="76"/>
    </row>
    <row r="18" spans="1:18" ht="60" customHeight="1" x14ac:dyDescent="0.25">
      <c r="A18" s="97" t="s">
        <v>216</v>
      </c>
      <c r="B18" s="97"/>
      <c r="C18" s="97"/>
      <c r="D18" s="97"/>
    </row>
    <row r="19" spans="1:18" ht="33" customHeight="1" x14ac:dyDescent="0.25">
      <c r="A19" s="97" t="s">
        <v>237</v>
      </c>
      <c r="B19" s="98"/>
      <c r="C19" s="98"/>
      <c r="D19" s="98"/>
    </row>
    <row r="20" spans="1:18" ht="20.100000000000001" customHeight="1" x14ac:dyDescent="0.25">
      <c r="A20" s="95" t="s">
        <v>166</v>
      </c>
      <c r="B20" s="95"/>
      <c r="C20" s="95"/>
      <c r="D20" s="95"/>
      <c r="G20" s="60"/>
      <c r="H20" s="58"/>
      <c r="I20" s="61"/>
      <c r="J20" s="59"/>
      <c r="K20" s="59"/>
    </row>
  </sheetData>
  <mergeCells count="8">
    <mergeCell ref="G12:L12"/>
    <mergeCell ref="M12:N12"/>
    <mergeCell ref="O12:R12"/>
    <mergeCell ref="A20:D20"/>
    <mergeCell ref="A11:D11"/>
    <mergeCell ref="A18:D18"/>
    <mergeCell ref="A19:D19"/>
    <mergeCell ref="A12:D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8"/>
  <sheetViews>
    <sheetView zoomScale="85" zoomScaleNormal="85" workbookViewId="0">
      <selection activeCell="C15" sqref="C15"/>
    </sheetView>
  </sheetViews>
  <sheetFormatPr baseColWidth="10" defaultRowHeight="15" x14ac:dyDescent="0.25"/>
  <cols>
    <col min="1" max="1" width="37.42578125" style="15" bestFit="1" customWidth="1"/>
    <col min="2" max="2" width="24" style="15" bestFit="1" customWidth="1"/>
    <col min="3" max="3" width="24" style="15" customWidth="1"/>
    <col min="4" max="4" width="21" style="15" customWidth="1"/>
    <col min="5" max="6" width="22.7109375" style="15" customWidth="1"/>
    <col min="7" max="7" width="20" style="15" customWidth="1"/>
    <col min="8" max="8" width="14.5703125" style="15" customWidth="1"/>
    <col min="9" max="9" width="18" style="15" customWidth="1"/>
    <col min="10" max="10" width="19.140625" style="15" bestFit="1" customWidth="1"/>
    <col min="11" max="11" width="16.85546875" style="15" customWidth="1"/>
    <col min="12" max="12" width="14.140625" style="15" customWidth="1"/>
    <col min="13" max="13" width="14.5703125" style="15" customWidth="1"/>
    <col min="14" max="14" width="14.140625" style="15" customWidth="1"/>
    <col min="15" max="15" width="17" style="15" customWidth="1"/>
    <col min="16" max="16" width="13.5703125" style="15" customWidth="1"/>
    <col min="17" max="16384" width="11.42578125" style="15"/>
  </cols>
  <sheetData>
    <row r="1" spans="1:251" x14ac:dyDescent="0.25">
      <c r="A1" s="82" t="s">
        <v>124</v>
      </c>
      <c r="B1" s="82"/>
      <c r="C1" s="82"/>
      <c r="D1" s="82"/>
      <c r="E1" s="82"/>
    </row>
    <row r="2" spans="1:251" x14ac:dyDescent="0.25">
      <c r="A2" s="82" t="s">
        <v>25</v>
      </c>
      <c r="B2" s="82"/>
      <c r="C2" s="82"/>
      <c r="D2" s="82"/>
      <c r="E2" s="82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</row>
    <row r="3" spans="1:251" x14ac:dyDescent="0.25">
      <c r="A3" s="82" t="s">
        <v>26</v>
      </c>
      <c r="B3" s="82"/>
      <c r="C3" s="82"/>
      <c r="D3" s="82"/>
      <c r="E3" s="82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</row>
    <row r="4" spans="1:251" x14ac:dyDescent="0.25">
      <c r="A4" s="82" t="s">
        <v>11</v>
      </c>
      <c r="B4" s="82"/>
      <c r="C4" s="82"/>
      <c r="D4" s="82"/>
      <c r="E4" s="82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</row>
    <row r="5" spans="1:251" x14ac:dyDescent="0.25">
      <c r="A5" s="82" t="s">
        <v>12</v>
      </c>
      <c r="B5" s="82"/>
      <c r="C5" s="82"/>
      <c r="D5" s="82"/>
      <c r="E5" s="82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</row>
    <row r="6" spans="1:251" ht="15" customHeight="1" x14ac:dyDescent="0.25">
      <c r="A6" s="82" t="s">
        <v>7</v>
      </c>
      <c r="B6" s="82"/>
      <c r="C6" s="82"/>
      <c r="D6" s="82"/>
      <c r="E6" s="82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</row>
    <row r="7" spans="1:251" ht="15" customHeight="1" x14ac:dyDescent="0.25">
      <c r="A7" s="82" t="s">
        <v>9</v>
      </c>
      <c r="B7" s="82"/>
      <c r="C7" s="82"/>
      <c r="D7" s="82"/>
      <c r="E7" s="82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</row>
    <row r="8" spans="1:251" x14ac:dyDescent="0.25">
      <c r="A8" s="82" t="s">
        <v>8</v>
      </c>
      <c r="B8" s="82"/>
      <c r="C8" s="82"/>
      <c r="D8" s="82"/>
      <c r="E8" s="82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</row>
    <row r="9" spans="1:251" ht="15" customHeight="1" x14ac:dyDescent="0.25">
      <c r="A9" s="82" t="s">
        <v>10</v>
      </c>
      <c r="B9" s="82"/>
      <c r="C9" s="82"/>
      <c r="D9" s="82"/>
      <c r="E9" s="82"/>
      <c r="F9" s="35"/>
      <c r="G9" s="18">
        <v>12525.6</v>
      </c>
      <c r="H9" s="50">
        <f>G9/G14</f>
        <v>0.16459828116376252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</row>
    <row r="10" spans="1:251" s="27" customFormat="1" ht="29.25" customHeight="1" x14ac:dyDescent="0.25">
      <c r="A10" s="82" t="s">
        <v>14</v>
      </c>
      <c r="B10" s="82"/>
      <c r="C10" s="82"/>
      <c r="D10" s="82"/>
      <c r="E10" s="82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</row>
    <row r="12" spans="1:251" ht="30" customHeight="1" x14ac:dyDescent="0.25">
      <c r="A12" s="5" t="s">
        <v>15</v>
      </c>
      <c r="B12" s="6"/>
      <c r="C12" s="6"/>
      <c r="D12" s="55" t="s">
        <v>168</v>
      </c>
      <c r="E12" s="56"/>
      <c r="F12" s="57"/>
      <c r="G12" s="5" t="s">
        <v>94</v>
      </c>
      <c r="H12" s="6"/>
      <c r="I12" s="6"/>
      <c r="J12" s="6"/>
      <c r="K12" s="29" t="s">
        <v>91</v>
      </c>
      <c r="L12" s="30"/>
      <c r="M12" s="31" t="s">
        <v>16</v>
      </c>
      <c r="N12" s="32"/>
      <c r="O12" s="32"/>
      <c r="P12" s="33"/>
    </row>
    <row r="13" spans="1:251" s="34" customFormat="1" ht="87" customHeight="1" x14ac:dyDescent="0.25">
      <c r="A13" s="2" t="s">
        <v>5</v>
      </c>
      <c r="B13" s="2" t="s">
        <v>27</v>
      </c>
      <c r="C13" s="2" t="s">
        <v>29</v>
      </c>
      <c r="D13" s="44" t="s">
        <v>162</v>
      </c>
      <c r="E13" s="44" t="s">
        <v>163</v>
      </c>
      <c r="F13" s="42" t="s">
        <v>164</v>
      </c>
      <c r="G13" s="2" t="s">
        <v>122</v>
      </c>
      <c r="H13" s="2" t="s">
        <v>2</v>
      </c>
      <c r="I13" s="37" t="s">
        <v>4</v>
      </c>
      <c r="J13" s="2" t="s">
        <v>23</v>
      </c>
      <c r="K13" s="28" t="s">
        <v>21</v>
      </c>
      <c r="L13" s="28" t="s">
        <v>123</v>
      </c>
      <c r="M13" s="3" t="s">
        <v>22</v>
      </c>
      <c r="N13" s="4" t="s">
        <v>0</v>
      </c>
      <c r="O13" s="4" t="s">
        <v>24</v>
      </c>
      <c r="P13" s="3" t="s">
        <v>2</v>
      </c>
    </row>
    <row r="14" spans="1:251" ht="15" customHeight="1" x14ac:dyDescent="0.25">
      <c r="A14" s="16" t="s">
        <v>30</v>
      </c>
      <c r="B14" s="14" t="s">
        <v>28</v>
      </c>
      <c r="C14" s="14" t="s">
        <v>94</v>
      </c>
      <c r="D14" s="17">
        <v>79002</v>
      </c>
      <c r="E14" s="17"/>
      <c r="F14" s="17" t="s">
        <v>127</v>
      </c>
      <c r="G14" s="17">
        <v>76098</v>
      </c>
      <c r="H14" s="24" t="s">
        <v>18</v>
      </c>
      <c r="I14" s="24" t="s">
        <v>89</v>
      </c>
      <c r="J14" s="17">
        <v>76098</v>
      </c>
      <c r="K14" s="18">
        <v>75733</v>
      </c>
      <c r="L14" s="18">
        <f>G14-K14</f>
        <v>365</v>
      </c>
      <c r="M14" s="19"/>
      <c r="N14" s="19"/>
      <c r="O14" s="19"/>
      <c r="P14" s="19"/>
    </row>
    <row r="15" spans="1:251" ht="15" customHeight="1" x14ac:dyDescent="0.25">
      <c r="A15" s="16"/>
      <c r="B15" s="14"/>
      <c r="C15" s="14" t="s">
        <v>167</v>
      </c>
      <c r="D15" s="17"/>
      <c r="E15" s="17"/>
      <c r="F15" s="17"/>
      <c r="G15" s="17"/>
      <c r="H15" s="24"/>
      <c r="I15" s="24"/>
      <c r="J15" s="17"/>
      <c r="K15" s="18"/>
      <c r="L15" s="18"/>
      <c r="M15" s="19"/>
      <c r="N15" s="19"/>
      <c r="O15" s="19"/>
      <c r="P15" s="19"/>
    </row>
    <row r="16" spans="1:251" ht="15" customHeight="1" x14ac:dyDescent="0.25">
      <c r="A16" s="16" t="s">
        <v>31</v>
      </c>
      <c r="B16" s="14" t="s">
        <v>28</v>
      </c>
      <c r="C16" s="14"/>
      <c r="D16" s="17">
        <v>2448</v>
      </c>
      <c r="E16" s="17"/>
      <c r="F16" s="17" t="s">
        <v>127</v>
      </c>
      <c r="G16" s="17">
        <v>2448</v>
      </c>
      <c r="H16" s="24" t="s">
        <v>18</v>
      </c>
      <c r="I16" s="24" t="s">
        <v>89</v>
      </c>
      <c r="J16" s="17">
        <v>2448</v>
      </c>
      <c r="K16" s="18">
        <v>2448</v>
      </c>
      <c r="L16" s="18">
        <f>G16-K16</f>
        <v>0</v>
      </c>
      <c r="M16" s="19"/>
      <c r="N16" s="19"/>
      <c r="O16" s="19"/>
      <c r="P16" s="19"/>
    </row>
    <row r="17" spans="1:16" ht="15" customHeight="1" x14ac:dyDescent="0.25">
      <c r="A17" s="16" t="s">
        <v>32</v>
      </c>
      <c r="B17" s="14" t="s">
        <v>28</v>
      </c>
      <c r="C17" s="14"/>
      <c r="D17" s="17">
        <v>200</v>
      </c>
      <c r="E17" s="17"/>
      <c r="F17" s="17" t="s">
        <v>127</v>
      </c>
      <c r="G17" s="17">
        <v>145</v>
      </c>
      <c r="H17" s="24" t="s">
        <v>18</v>
      </c>
      <c r="I17" s="24" t="s">
        <v>89</v>
      </c>
      <c r="J17" s="17">
        <v>145</v>
      </c>
      <c r="K17" s="18">
        <v>145</v>
      </c>
      <c r="L17" s="18">
        <f>G17-K17</f>
        <v>0</v>
      </c>
      <c r="M17" s="19"/>
      <c r="N17" s="19"/>
      <c r="O17" s="19"/>
      <c r="P17" s="19"/>
    </row>
    <row r="18" spans="1:16" ht="15" customHeight="1" x14ac:dyDescent="0.25">
      <c r="A18" s="16" t="s">
        <v>19</v>
      </c>
      <c r="B18" s="14" t="s">
        <v>28</v>
      </c>
      <c r="C18" s="14"/>
      <c r="D18" s="17">
        <v>38472</v>
      </c>
      <c r="E18" s="17"/>
      <c r="F18" s="17" t="s">
        <v>127</v>
      </c>
      <c r="G18" s="17">
        <v>38472</v>
      </c>
      <c r="H18" s="24" t="s">
        <v>18</v>
      </c>
      <c r="I18" s="24" t="s">
        <v>89</v>
      </c>
      <c r="J18" s="17">
        <v>38472</v>
      </c>
      <c r="K18" s="17">
        <v>38472</v>
      </c>
      <c r="L18" s="18">
        <f>G18-K18</f>
        <v>0</v>
      </c>
      <c r="M18" s="19"/>
      <c r="N18" s="19"/>
      <c r="O18" s="19"/>
      <c r="P18" s="19"/>
    </row>
    <row r="19" spans="1:16" ht="15" customHeight="1" x14ac:dyDescent="0.25">
      <c r="A19" s="16"/>
      <c r="B19" s="14" t="s">
        <v>28</v>
      </c>
      <c r="C19" s="14"/>
      <c r="D19" s="17">
        <v>748</v>
      </c>
      <c r="E19" s="17"/>
      <c r="F19" s="17"/>
      <c r="G19" s="17"/>
      <c r="H19" s="24" t="s">
        <v>20</v>
      </c>
      <c r="I19" s="24"/>
      <c r="J19" s="17"/>
      <c r="K19" s="18"/>
      <c r="L19" s="18"/>
      <c r="M19" s="19"/>
      <c r="N19" s="19"/>
      <c r="O19" s="19"/>
      <c r="P19" s="19"/>
    </row>
    <row r="20" spans="1:16" ht="15" customHeight="1" x14ac:dyDescent="0.25">
      <c r="A20" s="16" t="s">
        <v>33</v>
      </c>
      <c r="B20" s="14" t="s">
        <v>90</v>
      </c>
      <c r="C20" s="14"/>
      <c r="D20" s="17">
        <v>748</v>
      </c>
      <c r="E20" s="17" t="s">
        <v>127</v>
      </c>
      <c r="F20" s="17"/>
      <c r="G20" s="17">
        <v>748</v>
      </c>
      <c r="H20" s="24" t="s">
        <v>18</v>
      </c>
      <c r="I20" s="24" t="s">
        <v>89</v>
      </c>
      <c r="J20" s="17">
        <v>748</v>
      </c>
      <c r="K20" s="18">
        <v>748</v>
      </c>
      <c r="L20" s="18">
        <f>G20-K20</f>
        <v>0</v>
      </c>
      <c r="M20" s="19"/>
      <c r="N20" s="19"/>
      <c r="O20" s="19"/>
      <c r="P20" s="19"/>
    </row>
    <row r="21" spans="1:16" ht="15" customHeight="1" x14ac:dyDescent="0.25">
      <c r="A21" s="16" t="s">
        <v>30</v>
      </c>
      <c r="B21" s="14" t="s">
        <v>90</v>
      </c>
      <c r="C21" s="14"/>
      <c r="D21" s="17">
        <v>58388</v>
      </c>
      <c r="E21" s="17" t="s">
        <v>127</v>
      </c>
      <c r="F21" s="17"/>
      <c r="G21" s="17">
        <v>58388</v>
      </c>
      <c r="H21" s="24" t="s">
        <v>18</v>
      </c>
      <c r="I21" s="24" t="s">
        <v>89</v>
      </c>
      <c r="J21" s="17">
        <v>58388</v>
      </c>
      <c r="K21" s="18">
        <v>58100</v>
      </c>
      <c r="L21" s="18">
        <f>G21-K21</f>
        <v>288</v>
      </c>
      <c r="M21" s="19"/>
      <c r="N21" s="19"/>
      <c r="O21" s="19"/>
      <c r="P21" s="19"/>
    </row>
    <row r="22" spans="1:16" ht="15" customHeight="1" x14ac:dyDescent="0.25">
      <c r="A22" s="16" t="s">
        <v>88</v>
      </c>
      <c r="B22" s="14" t="s">
        <v>90</v>
      </c>
      <c r="C22" s="14"/>
      <c r="D22" s="17">
        <v>1307</v>
      </c>
      <c r="E22" s="17" t="s">
        <v>127</v>
      </c>
      <c r="F22" s="17"/>
      <c r="G22" s="17">
        <v>1307</v>
      </c>
      <c r="H22" s="24" t="s">
        <v>18</v>
      </c>
      <c r="I22" s="24" t="s">
        <v>89</v>
      </c>
      <c r="J22" s="17">
        <v>1307</v>
      </c>
      <c r="K22" s="18">
        <v>1306.2</v>
      </c>
      <c r="L22" s="18">
        <f>G22-K22</f>
        <v>0.79999999999995453</v>
      </c>
      <c r="M22" s="19"/>
      <c r="N22" s="19"/>
      <c r="O22" s="19"/>
      <c r="P22" s="19"/>
    </row>
    <row r="23" spans="1:16" ht="15" customHeight="1" x14ac:dyDescent="0.25">
      <c r="A23" s="16" t="s">
        <v>19</v>
      </c>
      <c r="B23" s="14" t="s">
        <v>90</v>
      </c>
      <c r="C23" s="14"/>
      <c r="D23" s="17">
        <v>18892</v>
      </c>
      <c r="E23" s="17" t="s">
        <v>127</v>
      </c>
      <c r="F23" s="17"/>
      <c r="G23" s="17">
        <v>18892</v>
      </c>
      <c r="H23" s="24" t="s">
        <v>18</v>
      </c>
      <c r="I23" s="24" t="s">
        <v>89</v>
      </c>
      <c r="J23" s="17">
        <v>9652</v>
      </c>
      <c r="K23" s="17">
        <v>9652</v>
      </c>
      <c r="L23" s="18">
        <f>G23-K23</f>
        <v>9240</v>
      </c>
      <c r="M23" s="19"/>
      <c r="N23" s="19"/>
      <c r="O23" s="19"/>
      <c r="P23" s="19"/>
    </row>
    <row r="24" spans="1:16" ht="15" customHeight="1" x14ac:dyDescent="0.25">
      <c r="A24" s="16"/>
      <c r="B24" s="14" t="s">
        <v>90</v>
      </c>
      <c r="C24" s="14"/>
      <c r="D24" s="17">
        <v>2953</v>
      </c>
      <c r="E24" s="17"/>
      <c r="F24" s="17"/>
      <c r="G24" s="17"/>
      <c r="H24" s="24" t="s">
        <v>20</v>
      </c>
      <c r="I24" s="24"/>
      <c r="J24" s="17"/>
      <c r="K24" s="18"/>
      <c r="L24" s="18"/>
      <c r="M24" s="19"/>
      <c r="N24" s="19"/>
      <c r="O24" s="19"/>
      <c r="P24" s="19"/>
    </row>
    <row r="25" spans="1:16" ht="15" customHeight="1" x14ac:dyDescent="0.25">
      <c r="A25" s="20"/>
      <c r="B25" s="21"/>
      <c r="C25" s="21"/>
      <c r="D25" s="23"/>
      <c r="E25" s="23"/>
    </row>
    <row r="26" spans="1:16" s="43" customFormat="1" ht="90" customHeight="1" x14ac:dyDescent="0.25">
      <c r="A26" s="95" t="s">
        <v>169</v>
      </c>
      <c r="B26" s="95"/>
      <c r="C26" s="95"/>
      <c r="D26" s="95"/>
    </row>
    <row r="27" spans="1:16" s="43" customFormat="1" ht="20.100000000000001" customHeight="1" x14ac:dyDescent="0.25">
      <c r="A27" s="96" t="s">
        <v>125</v>
      </c>
      <c r="B27" s="96"/>
      <c r="C27" s="96"/>
      <c r="D27" s="96"/>
    </row>
    <row r="28" spans="1:16" s="43" customFormat="1" ht="14.25" x14ac:dyDescent="0.25">
      <c r="A28" s="95" t="s">
        <v>166</v>
      </c>
      <c r="B28" s="95"/>
      <c r="C28" s="95"/>
      <c r="D28" s="95"/>
    </row>
  </sheetData>
  <mergeCells count="13">
    <mergeCell ref="A26:D26"/>
    <mergeCell ref="A27:D27"/>
    <mergeCell ref="A28:D28"/>
    <mergeCell ref="A1:E1"/>
    <mergeCell ref="A2:E2"/>
    <mergeCell ref="A10:E10"/>
    <mergeCell ref="A9:E9"/>
    <mergeCell ref="A8:E8"/>
    <mergeCell ref="A7:E7"/>
    <mergeCell ref="A6:E6"/>
    <mergeCell ref="A5:E5"/>
    <mergeCell ref="A4:E4"/>
    <mergeCell ref="A3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44"/>
  <sheetViews>
    <sheetView topLeftCell="F10" zoomScale="85" zoomScaleNormal="85" workbookViewId="0">
      <selection activeCell="M30" sqref="M30"/>
    </sheetView>
  </sheetViews>
  <sheetFormatPr baseColWidth="10" defaultRowHeight="15" x14ac:dyDescent="0.25"/>
  <cols>
    <col min="1" max="1" width="37.42578125" style="15" bestFit="1" customWidth="1"/>
    <col min="2" max="2" width="24" style="15" bestFit="1" customWidth="1"/>
    <col min="3" max="3" width="18.28515625" style="15" bestFit="1" customWidth="1"/>
    <col min="4" max="4" width="23.140625" style="15" bestFit="1" customWidth="1"/>
    <col min="5" max="5" width="31" style="43" bestFit="1" customWidth="1"/>
    <col min="6" max="6" width="21" style="43" customWidth="1"/>
    <col min="7" max="7" width="22.7109375" style="43" customWidth="1"/>
    <col min="8" max="8" width="20.42578125" style="43" customWidth="1"/>
    <col min="9" max="9" width="22.7109375" style="43" customWidth="1"/>
    <col min="10" max="11" width="20.7109375" style="43" customWidth="1"/>
    <col min="12" max="12" width="24.28515625" style="43" customWidth="1"/>
    <col min="13" max="13" width="14" style="43" customWidth="1"/>
    <col min="14" max="14" width="22.7109375" style="43" customWidth="1"/>
    <col min="15" max="15" width="25.85546875" style="43" bestFit="1" customWidth="1"/>
    <col min="16" max="16" width="19.7109375" style="43" customWidth="1"/>
    <col min="17" max="17" width="20.85546875" style="43" customWidth="1"/>
    <col min="18" max="18" width="16.140625" style="43" customWidth="1"/>
    <col min="19" max="19" width="21.85546875" style="43" customWidth="1"/>
    <col min="20" max="20" width="16.42578125" style="43" customWidth="1"/>
    <col min="21" max="21" width="17.140625" style="43" customWidth="1"/>
    <col min="22" max="22" width="14.28515625" style="43" customWidth="1"/>
    <col min="23" max="16384" width="11.42578125" style="43"/>
  </cols>
  <sheetData>
    <row r="1" spans="1:251" s="47" customFormat="1" ht="15" customHeight="1" x14ac:dyDescent="0.25">
      <c r="A1" s="82" t="s">
        <v>124</v>
      </c>
      <c r="B1" s="82"/>
      <c r="C1" s="82"/>
      <c r="D1" s="82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  <c r="IO1" s="46"/>
      <c r="IP1" s="46"/>
      <c r="IQ1" s="46"/>
    </row>
    <row r="2" spans="1:251" s="47" customFormat="1" ht="15" customHeight="1" x14ac:dyDescent="0.25">
      <c r="A2" s="82" t="s">
        <v>25</v>
      </c>
      <c r="B2" s="82"/>
      <c r="C2" s="82"/>
      <c r="D2" s="82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  <c r="IP2" s="46"/>
      <c r="IQ2" s="46"/>
    </row>
    <row r="3" spans="1:251" s="47" customFormat="1" ht="15" customHeight="1" x14ac:dyDescent="0.25">
      <c r="A3" s="82" t="s">
        <v>26</v>
      </c>
      <c r="B3" s="82"/>
      <c r="C3" s="82"/>
      <c r="D3" s="82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  <c r="IK3" s="46"/>
      <c r="IL3" s="46"/>
      <c r="IM3" s="46"/>
      <c r="IN3" s="46"/>
      <c r="IO3" s="46"/>
      <c r="IP3" s="46"/>
      <c r="IQ3" s="46"/>
    </row>
    <row r="4" spans="1:251" s="47" customFormat="1" ht="15" customHeight="1" x14ac:dyDescent="0.25">
      <c r="A4" s="82" t="s">
        <v>11</v>
      </c>
      <c r="B4" s="82"/>
      <c r="C4" s="82"/>
      <c r="D4" s="82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</row>
    <row r="5" spans="1:251" s="47" customFormat="1" ht="15" customHeight="1" x14ac:dyDescent="0.25">
      <c r="A5" s="82" t="s">
        <v>12</v>
      </c>
      <c r="B5" s="82"/>
      <c r="C5" s="82"/>
      <c r="D5" s="82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</row>
    <row r="6" spans="1:251" s="47" customFormat="1" ht="15" customHeight="1" x14ac:dyDescent="0.25">
      <c r="A6" s="82" t="s">
        <v>7</v>
      </c>
      <c r="B6" s="82"/>
      <c r="C6" s="82"/>
      <c r="D6" s="82"/>
      <c r="E6" s="46"/>
      <c r="F6" s="46"/>
      <c r="G6" s="46"/>
      <c r="H6" s="8">
        <v>372400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</row>
    <row r="7" spans="1:251" s="47" customFormat="1" ht="15" customHeight="1" x14ac:dyDescent="0.25">
      <c r="A7" s="82" t="s">
        <v>9</v>
      </c>
      <c r="B7" s="82"/>
      <c r="C7" s="82"/>
      <c r="D7" s="82"/>
      <c r="E7" s="46"/>
      <c r="F7" s="46"/>
      <c r="G7" s="46"/>
      <c r="H7" s="48">
        <f>H6*0.25</f>
        <v>93100</v>
      </c>
      <c r="I7" s="49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</row>
    <row r="8" spans="1:251" s="47" customFormat="1" ht="15" customHeight="1" x14ac:dyDescent="0.25">
      <c r="A8" s="82" t="s">
        <v>8</v>
      </c>
      <c r="B8" s="82"/>
      <c r="C8" s="82"/>
      <c r="D8" s="82"/>
      <c r="E8" s="46"/>
      <c r="F8" s="46"/>
      <c r="G8" s="46"/>
      <c r="H8" s="35"/>
      <c r="I8" s="46"/>
      <c r="J8" s="46"/>
      <c r="K8" s="46"/>
      <c r="L8" s="46" t="s">
        <v>161</v>
      </c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</row>
    <row r="9" spans="1:251" s="47" customFormat="1" ht="15" customHeight="1" x14ac:dyDescent="0.25">
      <c r="A9" s="82" t="s">
        <v>10</v>
      </c>
      <c r="B9" s="82"/>
      <c r="C9" s="82"/>
      <c r="D9" s="82"/>
      <c r="E9" s="46"/>
      <c r="F9" s="46"/>
      <c r="G9" s="46"/>
      <c r="H9" s="46">
        <v>186200</v>
      </c>
      <c r="I9" s="46"/>
      <c r="J9" s="46"/>
      <c r="K9" s="46"/>
      <c r="L9" s="51">
        <v>255237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</row>
    <row r="10" spans="1:251" s="47" customFormat="1" ht="29.25" customHeight="1" x14ac:dyDescent="0.25">
      <c r="A10" s="82" t="s">
        <v>14</v>
      </c>
      <c r="B10" s="82"/>
      <c r="C10" s="82"/>
      <c r="D10" s="82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</row>
    <row r="11" spans="1:251" s="47" customFormat="1" x14ac:dyDescent="0.25">
      <c r="A11" s="15"/>
      <c r="B11" s="15"/>
      <c r="C11" s="15"/>
      <c r="D11" s="1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</row>
    <row r="12" spans="1:251" s="15" customFormat="1" ht="30" customHeight="1" x14ac:dyDescent="0.25">
      <c r="A12" s="5" t="s">
        <v>15</v>
      </c>
      <c r="B12" s="6"/>
      <c r="C12" s="6"/>
      <c r="D12" s="6"/>
      <c r="E12" s="6"/>
      <c r="F12" s="6"/>
      <c r="G12" s="5" t="s">
        <v>156</v>
      </c>
      <c r="H12" s="6"/>
      <c r="I12" s="41"/>
      <c r="J12" s="5" t="s">
        <v>155</v>
      </c>
      <c r="K12" s="6"/>
      <c r="L12" s="6"/>
      <c r="M12" s="6"/>
      <c r="N12" s="41"/>
      <c r="O12" s="5" t="s">
        <v>94</v>
      </c>
      <c r="P12" s="6"/>
      <c r="Q12" s="6"/>
      <c r="R12" s="6"/>
      <c r="S12" s="6"/>
      <c r="T12" s="41"/>
      <c r="U12" s="29" t="s">
        <v>91</v>
      </c>
      <c r="V12" s="30"/>
      <c r="W12" s="31" t="s">
        <v>16</v>
      </c>
      <c r="X12" s="32"/>
      <c r="Y12" s="32"/>
      <c r="Z12" s="33"/>
    </row>
    <row r="13" spans="1:251" s="34" customFormat="1" ht="87" customHeight="1" x14ac:dyDescent="0.25">
      <c r="A13" s="2" t="s">
        <v>5</v>
      </c>
      <c r="B13" s="2" t="s">
        <v>27</v>
      </c>
      <c r="C13" s="2" t="s">
        <v>29</v>
      </c>
      <c r="D13" s="2" t="s">
        <v>1</v>
      </c>
      <c r="E13" s="2" t="s">
        <v>17</v>
      </c>
      <c r="F13" s="2" t="s">
        <v>93</v>
      </c>
      <c r="G13" s="44" t="s">
        <v>128</v>
      </c>
      <c r="H13" s="42" t="s">
        <v>159</v>
      </c>
      <c r="I13" s="42" t="s">
        <v>157</v>
      </c>
      <c r="J13" s="38" t="s">
        <v>128</v>
      </c>
      <c r="K13" s="38" t="s">
        <v>159</v>
      </c>
      <c r="L13" s="38" t="s">
        <v>158</v>
      </c>
      <c r="M13" s="38" t="s">
        <v>91</v>
      </c>
      <c r="N13" s="38" t="s">
        <v>154</v>
      </c>
      <c r="O13" s="2" t="s">
        <v>122</v>
      </c>
      <c r="P13" s="2" t="s">
        <v>2</v>
      </c>
      <c r="Q13" s="2" t="s">
        <v>3</v>
      </c>
      <c r="R13" s="37" t="s">
        <v>4</v>
      </c>
      <c r="S13" s="37" t="s">
        <v>153</v>
      </c>
      <c r="T13" s="2" t="s">
        <v>23</v>
      </c>
      <c r="U13" s="28" t="s">
        <v>21</v>
      </c>
      <c r="V13" s="28" t="s">
        <v>123</v>
      </c>
      <c r="W13" s="3" t="s">
        <v>22</v>
      </c>
      <c r="X13" s="4" t="s">
        <v>0</v>
      </c>
      <c r="Y13" s="4" t="s">
        <v>24</v>
      </c>
      <c r="Z13" s="3" t="s">
        <v>2</v>
      </c>
    </row>
    <row r="14" spans="1:251" s="15" customFormat="1" ht="15" customHeight="1" x14ac:dyDescent="0.25">
      <c r="A14" s="16" t="s">
        <v>30</v>
      </c>
      <c r="B14" s="14" t="s">
        <v>28</v>
      </c>
      <c r="C14" s="25"/>
      <c r="D14" s="24" t="s">
        <v>34</v>
      </c>
      <c r="E14" s="24" t="s">
        <v>48</v>
      </c>
      <c r="F14" s="17">
        <v>12526</v>
      </c>
      <c r="G14" s="17"/>
      <c r="H14" s="17">
        <v>93100</v>
      </c>
      <c r="I14" s="17">
        <v>186200</v>
      </c>
      <c r="J14" s="17" t="s">
        <v>127</v>
      </c>
      <c r="K14" s="17" t="s">
        <v>127</v>
      </c>
      <c r="L14" s="17" t="s">
        <v>127</v>
      </c>
      <c r="M14" s="39">
        <f t="shared" ref="M14:M27" si="0">IFERROR(IF(IF(AND(A14&lt;&gt;"",B14="PRIMER SEMESTRE"),SUMIF($A$14:$A$27,A14,$O$14:$O$27),""),(U14/IF(AND(A14&lt;&gt;"",B14="PRIMER SEMESTRE"),SUMIF($A$14:$A$27,A14,$O$14:$O$27),"")),""),"")</f>
        <v>0.16459828116376252</v>
      </c>
      <c r="N14" s="40">
        <f>SUMIF($A$13:A14,A14,$M$13:M14)</f>
        <v>0.16459828116376252</v>
      </c>
      <c r="O14" s="17">
        <v>12526</v>
      </c>
      <c r="P14" s="24" t="s">
        <v>18</v>
      </c>
      <c r="Q14" s="24" t="s">
        <v>108</v>
      </c>
      <c r="R14" s="24" t="s">
        <v>89</v>
      </c>
      <c r="S14" s="24" t="s">
        <v>129</v>
      </c>
      <c r="T14" s="17">
        <v>12526</v>
      </c>
      <c r="U14" s="18">
        <v>12525.6</v>
      </c>
      <c r="V14" s="18">
        <f t="shared" ref="V14:V26" si="1">O14-U14</f>
        <v>0.3999999999996362</v>
      </c>
      <c r="W14" s="19"/>
      <c r="X14" s="19"/>
      <c r="Y14" s="19"/>
      <c r="Z14" s="19"/>
    </row>
    <row r="15" spans="1:251" s="15" customFormat="1" ht="15" customHeight="1" x14ac:dyDescent="0.25">
      <c r="A15" s="16" t="s">
        <v>31</v>
      </c>
      <c r="B15" s="14" t="s">
        <v>28</v>
      </c>
      <c r="C15" s="25"/>
      <c r="D15" s="24" t="s">
        <v>35</v>
      </c>
      <c r="E15" s="24" t="s">
        <v>49</v>
      </c>
      <c r="F15" s="17">
        <v>2448</v>
      </c>
      <c r="G15" s="17"/>
      <c r="H15" s="17"/>
      <c r="I15" s="17">
        <v>173674</v>
      </c>
      <c r="J15" s="17" t="s">
        <v>127</v>
      </c>
      <c r="K15" s="17" t="s">
        <v>127</v>
      </c>
      <c r="L15" s="17" t="s">
        <v>127</v>
      </c>
      <c r="M15" s="39">
        <f t="shared" si="0"/>
        <v>1</v>
      </c>
      <c r="N15" s="40">
        <f>SUMIF($A$13:A15,A15,$M$13:M15)</f>
        <v>1</v>
      </c>
      <c r="O15" s="17">
        <v>2448</v>
      </c>
      <c r="P15" s="24" t="s">
        <v>18</v>
      </c>
      <c r="Q15" s="24" t="s">
        <v>109</v>
      </c>
      <c r="R15" s="24" t="s">
        <v>89</v>
      </c>
      <c r="S15" s="24" t="s">
        <v>130</v>
      </c>
      <c r="T15" s="17">
        <v>2448</v>
      </c>
      <c r="U15" s="18">
        <v>2448</v>
      </c>
      <c r="V15" s="18">
        <f t="shared" si="1"/>
        <v>0</v>
      </c>
      <c r="W15" s="19"/>
      <c r="X15" s="19"/>
      <c r="Y15" s="19"/>
      <c r="Z15" s="19"/>
    </row>
    <row r="16" spans="1:251" s="15" customFormat="1" ht="15" customHeight="1" x14ac:dyDescent="0.25">
      <c r="A16" s="16" t="s">
        <v>30</v>
      </c>
      <c r="B16" s="14" t="s">
        <v>28</v>
      </c>
      <c r="C16" s="25"/>
      <c r="D16" s="24" t="s">
        <v>36</v>
      </c>
      <c r="E16" s="24" t="s">
        <v>50</v>
      </c>
      <c r="F16" s="17">
        <v>14743</v>
      </c>
      <c r="G16" s="17"/>
      <c r="H16" s="17"/>
      <c r="I16" s="17">
        <v>171226</v>
      </c>
      <c r="J16" s="17" t="s">
        <v>127</v>
      </c>
      <c r="K16" s="17" t="s">
        <v>127</v>
      </c>
      <c r="L16" s="17" t="s">
        <v>127</v>
      </c>
      <c r="M16" s="39">
        <f t="shared" si="0"/>
        <v>0.1937297957896397</v>
      </c>
      <c r="N16" s="40">
        <f>SUMIF($A$13:A16,A16,$M$13:M16)</f>
        <v>0.35832807695340219</v>
      </c>
      <c r="O16" s="17">
        <v>14743</v>
      </c>
      <c r="P16" s="24" t="s">
        <v>18</v>
      </c>
      <c r="Q16" s="24" t="s">
        <v>110</v>
      </c>
      <c r="R16" s="24" t="s">
        <v>89</v>
      </c>
      <c r="S16" s="24" t="s">
        <v>131</v>
      </c>
      <c r="T16" s="17">
        <v>14743</v>
      </c>
      <c r="U16" s="18">
        <v>14742.45</v>
      </c>
      <c r="V16" s="18">
        <f t="shared" si="1"/>
        <v>0.5499999999992724</v>
      </c>
      <c r="W16" s="19"/>
      <c r="X16" s="19"/>
      <c r="Y16" s="19"/>
      <c r="Z16" s="19"/>
    </row>
    <row r="17" spans="1:26" s="15" customFormat="1" ht="15" customHeight="1" x14ac:dyDescent="0.25">
      <c r="A17" s="16" t="s">
        <v>30</v>
      </c>
      <c r="B17" s="14" t="s">
        <v>28</v>
      </c>
      <c r="C17" s="25"/>
      <c r="D17" s="24" t="s">
        <v>37</v>
      </c>
      <c r="E17" s="24" t="s">
        <v>51</v>
      </c>
      <c r="F17" s="17">
        <v>3840</v>
      </c>
      <c r="G17" s="17"/>
      <c r="H17" s="17"/>
      <c r="I17" s="17">
        <v>156483</v>
      </c>
      <c r="J17" s="17" t="s">
        <v>127</v>
      </c>
      <c r="K17" s="17" t="s">
        <v>127</v>
      </c>
      <c r="L17" s="17" t="s">
        <v>127</v>
      </c>
      <c r="M17" s="39">
        <f t="shared" si="0"/>
        <v>4.5730505400930377E-2</v>
      </c>
      <c r="N17" s="40">
        <f>SUMIF($A$13:A17,A17,$M$13:M17)</f>
        <v>0.40405858235433256</v>
      </c>
      <c r="O17" s="17">
        <v>3840</v>
      </c>
      <c r="P17" s="24" t="s">
        <v>18</v>
      </c>
      <c r="Q17" s="24" t="s">
        <v>111</v>
      </c>
      <c r="R17" s="24" t="s">
        <v>89</v>
      </c>
      <c r="S17" s="24" t="s">
        <v>132</v>
      </c>
      <c r="T17" s="17">
        <v>3480</v>
      </c>
      <c r="U17" s="18">
        <v>3480</v>
      </c>
      <c r="V17" s="18">
        <f t="shared" si="1"/>
        <v>360</v>
      </c>
      <c r="W17" s="19"/>
      <c r="X17" s="19"/>
      <c r="Y17" s="19"/>
      <c r="Z17" s="19"/>
    </row>
    <row r="18" spans="1:26" s="15" customFormat="1" ht="15" customHeight="1" x14ac:dyDescent="0.25">
      <c r="A18" s="16" t="s">
        <v>32</v>
      </c>
      <c r="B18" s="14" t="s">
        <v>28</v>
      </c>
      <c r="C18" s="25"/>
      <c r="D18" s="24" t="s">
        <v>38</v>
      </c>
      <c r="E18" s="24" t="s">
        <v>52</v>
      </c>
      <c r="F18" s="45">
        <v>200</v>
      </c>
      <c r="G18" s="17"/>
      <c r="H18" s="17"/>
      <c r="I18" s="17">
        <v>152643</v>
      </c>
      <c r="J18" s="17" t="s">
        <v>127</v>
      </c>
      <c r="K18" s="17" t="s">
        <v>127</v>
      </c>
      <c r="L18" s="17" t="s">
        <v>127</v>
      </c>
      <c r="M18" s="39">
        <f t="shared" si="0"/>
        <v>1</v>
      </c>
      <c r="N18" s="40">
        <f>SUMIF($A$13:A18,A18,$M$13:M18)</f>
        <v>1</v>
      </c>
      <c r="O18" s="45">
        <v>145</v>
      </c>
      <c r="P18" s="24" t="s">
        <v>18</v>
      </c>
      <c r="Q18" s="24" t="s">
        <v>112</v>
      </c>
      <c r="R18" s="24" t="s">
        <v>89</v>
      </c>
      <c r="S18" s="24" t="s">
        <v>133</v>
      </c>
      <c r="T18" s="17">
        <v>145</v>
      </c>
      <c r="U18" s="18">
        <v>145</v>
      </c>
      <c r="V18" s="18">
        <f t="shared" si="1"/>
        <v>0</v>
      </c>
      <c r="W18" s="19"/>
      <c r="X18" s="19"/>
      <c r="Y18" s="19"/>
      <c r="Z18" s="19"/>
    </row>
    <row r="19" spans="1:26" s="15" customFormat="1" ht="15" customHeight="1" x14ac:dyDescent="0.25">
      <c r="A19" s="16" t="s">
        <v>30</v>
      </c>
      <c r="B19" s="14" t="s">
        <v>28</v>
      </c>
      <c r="C19" s="25"/>
      <c r="D19" s="24" t="s">
        <v>39</v>
      </c>
      <c r="E19" s="24" t="s">
        <v>53</v>
      </c>
      <c r="F19" s="17">
        <v>8841</v>
      </c>
      <c r="G19" s="17"/>
      <c r="H19" s="17"/>
      <c r="I19" s="17">
        <v>152498</v>
      </c>
      <c r="J19" s="17" t="s">
        <v>127</v>
      </c>
      <c r="K19" s="17" t="s">
        <v>127</v>
      </c>
      <c r="L19" s="17" t="s">
        <v>127</v>
      </c>
      <c r="M19" s="39">
        <f t="shared" si="0"/>
        <v>0.1161680990301979</v>
      </c>
      <c r="N19" s="40">
        <f>SUMIF($A$13:A19,A19,$M$13:M19)</f>
        <v>0.52022668138453043</v>
      </c>
      <c r="O19" s="17">
        <v>8841</v>
      </c>
      <c r="P19" s="24" t="s">
        <v>18</v>
      </c>
      <c r="Q19" s="24" t="s">
        <v>113</v>
      </c>
      <c r="R19" s="24" t="s">
        <v>89</v>
      </c>
      <c r="S19" s="24" t="s">
        <v>134</v>
      </c>
      <c r="T19" s="26">
        <v>9201</v>
      </c>
      <c r="U19" s="18">
        <v>8840.16</v>
      </c>
      <c r="V19" s="18">
        <f t="shared" si="1"/>
        <v>0.84000000000014552</v>
      </c>
      <c r="W19" s="19"/>
      <c r="X19" s="19"/>
      <c r="Y19" s="19"/>
      <c r="Z19" s="19"/>
    </row>
    <row r="20" spans="1:26" s="15" customFormat="1" ht="15" customHeight="1" x14ac:dyDescent="0.25">
      <c r="A20" s="16" t="s">
        <v>19</v>
      </c>
      <c r="B20" s="14" t="s">
        <v>28</v>
      </c>
      <c r="C20" s="25"/>
      <c r="D20" s="24" t="s">
        <v>40</v>
      </c>
      <c r="E20" s="24" t="s">
        <v>54</v>
      </c>
      <c r="F20" s="17">
        <v>1512</v>
      </c>
      <c r="G20" s="17"/>
      <c r="H20" s="17"/>
      <c r="I20" s="17">
        <v>143657</v>
      </c>
      <c r="J20" s="17" t="s">
        <v>127</v>
      </c>
      <c r="K20" s="17" t="s">
        <v>127</v>
      </c>
      <c r="L20" s="17" t="s">
        <v>127</v>
      </c>
      <c r="M20" s="39">
        <f t="shared" si="0"/>
        <v>3.9301310043668124E-2</v>
      </c>
      <c r="N20" s="40">
        <f>SUMIF($A$13:A20,A20,$M$13:M20)</f>
        <v>3.9301310043668124E-2</v>
      </c>
      <c r="O20" s="17">
        <v>1512</v>
      </c>
      <c r="P20" s="24" t="s">
        <v>18</v>
      </c>
      <c r="Q20" s="24" t="s">
        <v>114</v>
      </c>
      <c r="R20" s="24" t="s">
        <v>89</v>
      </c>
      <c r="S20" s="24" t="s">
        <v>135</v>
      </c>
      <c r="T20" s="17">
        <v>1512</v>
      </c>
      <c r="U20" s="18">
        <v>1512</v>
      </c>
      <c r="V20" s="18">
        <f t="shared" si="1"/>
        <v>0</v>
      </c>
      <c r="W20" s="19"/>
      <c r="X20" s="19"/>
      <c r="Y20" s="19"/>
      <c r="Z20" s="19"/>
    </row>
    <row r="21" spans="1:26" s="15" customFormat="1" ht="15" customHeight="1" x14ac:dyDescent="0.25">
      <c r="A21" s="16" t="s">
        <v>30</v>
      </c>
      <c r="B21" s="14" t="s">
        <v>28</v>
      </c>
      <c r="C21" s="25"/>
      <c r="D21" s="24" t="s">
        <v>41</v>
      </c>
      <c r="E21" s="24" t="s">
        <v>55</v>
      </c>
      <c r="F21" s="17">
        <v>9064</v>
      </c>
      <c r="G21" s="17"/>
      <c r="H21" s="17"/>
      <c r="I21" s="17">
        <v>142145</v>
      </c>
      <c r="J21" s="17" t="s">
        <v>127</v>
      </c>
      <c r="K21" s="17" t="s">
        <v>127</v>
      </c>
      <c r="L21" s="17" t="s">
        <v>127</v>
      </c>
      <c r="M21" s="39">
        <f t="shared" si="0"/>
        <v>0.11909813661331441</v>
      </c>
      <c r="N21" s="40">
        <f>SUMIF($A$13:A21,A21,$M$13:M21)</f>
        <v>0.6393248179978448</v>
      </c>
      <c r="O21" s="17">
        <v>9064</v>
      </c>
      <c r="P21" s="24" t="s">
        <v>18</v>
      </c>
      <c r="Q21" s="24" t="s">
        <v>115</v>
      </c>
      <c r="R21" s="24" t="s">
        <v>89</v>
      </c>
      <c r="S21" s="24" t="s">
        <v>136</v>
      </c>
      <c r="T21" s="17">
        <v>9064</v>
      </c>
      <c r="U21" s="18">
        <v>9063.1299999999992</v>
      </c>
      <c r="V21" s="18">
        <f t="shared" si="1"/>
        <v>0.87000000000080036</v>
      </c>
      <c r="W21" s="19"/>
      <c r="X21" s="19"/>
      <c r="Y21" s="19"/>
      <c r="Z21" s="19"/>
    </row>
    <row r="22" spans="1:26" s="15" customFormat="1" ht="15" customHeight="1" x14ac:dyDescent="0.25">
      <c r="A22" s="16" t="s">
        <v>30</v>
      </c>
      <c r="B22" s="14" t="s">
        <v>28</v>
      </c>
      <c r="C22" s="25"/>
      <c r="D22" s="24" t="s">
        <v>42</v>
      </c>
      <c r="E22" s="24" t="s">
        <v>56</v>
      </c>
      <c r="F22" s="17">
        <v>5876</v>
      </c>
      <c r="G22" s="17"/>
      <c r="H22" s="17"/>
      <c r="I22" s="17">
        <v>133081</v>
      </c>
      <c r="J22" s="17" t="s">
        <v>127</v>
      </c>
      <c r="K22" s="17" t="s">
        <v>127</v>
      </c>
      <c r="L22" s="17" t="s">
        <v>127</v>
      </c>
      <c r="M22" s="39">
        <f t="shared" si="0"/>
        <v>7.7215564140976106E-2</v>
      </c>
      <c r="N22" s="40">
        <f>SUMIF($A$13:A22,A22,$M$13:M22)</f>
        <v>0.71654038213882087</v>
      </c>
      <c r="O22" s="17">
        <v>5876</v>
      </c>
      <c r="P22" s="24" t="s">
        <v>18</v>
      </c>
      <c r="Q22" s="24" t="s">
        <v>116</v>
      </c>
      <c r="R22" s="24" t="s">
        <v>89</v>
      </c>
      <c r="S22" s="24" t="s">
        <v>137</v>
      </c>
      <c r="T22" s="17">
        <v>5876</v>
      </c>
      <c r="U22" s="18">
        <v>5875.95</v>
      </c>
      <c r="V22" s="18">
        <f t="shared" si="1"/>
        <v>5.0000000000181899E-2</v>
      </c>
      <c r="W22" s="19"/>
      <c r="X22" s="19"/>
      <c r="Y22" s="19"/>
      <c r="Z22" s="19"/>
    </row>
    <row r="23" spans="1:26" s="15" customFormat="1" ht="15" customHeight="1" x14ac:dyDescent="0.25">
      <c r="A23" s="16" t="s">
        <v>30</v>
      </c>
      <c r="B23" s="14" t="s">
        <v>28</v>
      </c>
      <c r="C23" s="25"/>
      <c r="D23" s="24" t="s">
        <v>43</v>
      </c>
      <c r="E23" s="24" t="s">
        <v>57</v>
      </c>
      <c r="F23" s="45">
        <v>11494</v>
      </c>
      <c r="G23" s="17"/>
      <c r="H23" s="17"/>
      <c r="I23" s="17">
        <v>127205</v>
      </c>
      <c r="J23" s="17" t="s">
        <v>127</v>
      </c>
      <c r="K23" s="17" t="s">
        <v>127</v>
      </c>
      <c r="L23" s="17" t="s">
        <v>127</v>
      </c>
      <c r="M23" s="39">
        <f t="shared" si="0"/>
        <v>0.11287786801229993</v>
      </c>
      <c r="N23" s="40">
        <f>SUMIF($A$13:A23,A23,$M$13:M23)</f>
        <v>0.82941825015112081</v>
      </c>
      <c r="O23" s="45">
        <v>8590</v>
      </c>
      <c r="P23" s="24" t="s">
        <v>18</v>
      </c>
      <c r="Q23" s="24" t="s">
        <v>117</v>
      </c>
      <c r="R23" s="24" t="s">
        <v>89</v>
      </c>
      <c r="S23" s="24" t="s">
        <v>138</v>
      </c>
      <c r="T23" s="17">
        <v>8590</v>
      </c>
      <c r="U23" s="18">
        <v>8589.7800000000007</v>
      </c>
      <c r="V23" s="18">
        <f t="shared" si="1"/>
        <v>0.21999999999934516</v>
      </c>
      <c r="W23" s="19"/>
      <c r="X23" s="19"/>
      <c r="Y23" s="19"/>
      <c r="Z23" s="19"/>
    </row>
    <row r="24" spans="1:26" s="15" customFormat="1" ht="15" customHeight="1" x14ac:dyDescent="0.25">
      <c r="A24" s="16" t="s">
        <v>19</v>
      </c>
      <c r="B24" s="14" t="s">
        <v>28</v>
      </c>
      <c r="C24" s="25"/>
      <c r="D24" s="24" t="s">
        <v>44</v>
      </c>
      <c r="E24" s="24" t="s">
        <v>58</v>
      </c>
      <c r="F24" s="17">
        <v>36960</v>
      </c>
      <c r="G24" s="17"/>
      <c r="H24" s="17"/>
      <c r="I24" s="17">
        <v>118615</v>
      </c>
      <c r="J24" s="17" t="s">
        <v>127</v>
      </c>
      <c r="K24" s="17" t="s">
        <v>127</v>
      </c>
      <c r="L24" s="17" t="s">
        <v>127</v>
      </c>
      <c r="M24" s="39">
        <f t="shared" si="0"/>
        <v>0.9606986899563319</v>
      </c>
      <c r="N24" s="40">
        <f>SUMIF($A$13:A24,A24,$M$13:M24)</f>
        <v>1</v>
      </c>
      <c r="O24" s="17">
        <v>36960</v>
      </c>
      <c r="P24" s="24" t="s">
        <v>18</v>
      </c>
      <c r="Q24" s="24" t="s">
        <v>118</v>
      </c>
      <c r="R24" s="24" t="s">
        <v>89</v>
      </c>
      <c r="S24" s="24" t="s">
        <v>139</v>
      </c>
      <c r="T24" s="17">
        <v>36960</v>
      </c>
      <c r="U24" s="18">
        <v>36960</v>
      </c>
      <c r="V24" s="18">
        <f t="shared" si="1"/>
        <v>0</v>
      </c>
      <c r="W24" s="19"/>
      <c r="X24" s="19"/>
      <c r="Y24" s="19"/>
      <c r="Z24" s="19"/>
    </row>
    <row r="25" spans="1:26" s="15" customFormat="1" ht="15" customHeight="1" x14ac:dyDescent="0.25">
      <c r="A25" s="16" t="s">
        <v>30</v>
      </c>
      <c r="B25" s="14" t="s">
        <v>28</v>
      </c>
      <c r="C25" s="25"/>
      <c r="D25" s="24" t="s">
        <v>45</v>
      </c>
      <c r="E25" s="24" t="s">
        <v>59</v>
      </c>
      <c r="F25" s="17">
        <v>3456</v>
      </c>
      <c r="G25" s="17"/>
      <c r="H25" s="17"/>
      <c r="I25" s="17">
        <v>81655</v>
      </c>
      <c r="J25" s="17" t="s">
        <v>127</v>
      </c>
      <c r="K25" s="17" t="s">
        <v>127</v>
      </c>
      <c r="L25" s="17" t="s">
        <v>127</v>
      </c>
      <c r="M25" s="39">
        <f t="shared" si="0"/>
        <v>4.5401061788746089E-2</v>
      </c>
      <c r="N25" s="40">
        <f>SUMIF($A$13:A25,A25,$M$13:M25)</f>
        <v>0.87481931193986684</v>
      </c>
      <c r="O25" s="17">
        <v>3456</v>
      </c>
      <c r="P25" s="24" t="s">
        <v>18</v>
      </c>
      <c r="Q25" s="24" t="s">
        <v>119</v>
      </c>
      <c r="R25" s="24" t="s">
        <v>89</v>
      </c>
      <c r="S25" s="24" t="s">
        <v>140</v>
      </c>
      <c r="T25" s="17">
        <v>3456</v>
      </c>
      <c r="U25" s="18">
        <v>3454.93</v>
      </c>
      <c r="V25" s="18">
        <f t="shared" si="1"/>
        <v>1.0700000000001637</v>
      </c>
      <c r="W25" s="19"/>
      <c r="X25" s="19"/>
      <c r="Y25" s="19"/>
      <c r="Z25" s="19"/>
    </row>
    <row r="26" spans="1:26" s="15" customFormat="1" ht="15" customHeight="1" x14ac:dyDescent="0.25">
      <c r="A26" s="16" t="s">
        <v>30</v>
      </c>
      <c r="B26" s="14" t="s">
        <v>28</v>
      </c>
      <c r="C26" s="25"/>
      <c r="D26" s="24" t="s">
        <v>46</v>
      </c>
      <c r="E26" s="24" t="s">
        <v>60</v>
      </c>
      <c r="F26" s="17">
        <v>9162</v>
      </c>
      <c r="G26" s="17"/>
      <c r="H26" s="17"/>
      <c r="I26" s="17">
        <v>78199</v>
      </c>
      <c r="J26" s="17" t="s">
        <v>127</v>
      </c>
      <c r="K26" s="17" t="s">
        <v>127</v>
      </c>
      <c r="L26" s="17" t="s">
        <v>127</v>
      </c>
      <c r="M26" s="39">
        <f t="shared" si="0"/>
        <v>0.1203863439249389</v>
      </c>
      <c r="N26" s="40">
        <f>SUMIF($A$13:A26,A26,$M$13:M26)</f>
        <v>0.99520565586480569</v>
      </c>
      <c r="O26" s="17">
        <v>9162</v>
      </c>
      <c r="P26" s="24" t="s">
        <v>18</v>
      </c>
      <c r="Q26" s="24" t="s">
        <v>120</v>
      </c>
      <c r="R26" s="24" t="s">
        <v>89</v>
      </c>
      <c r="S26" s="24" t="s">
        <v>141</v>
      </c>
      <c r="T26" s="17">
        <v>9162</v>
      </c>
      <c r="U26" s="18">
        <v>9161.16</v>
      </c>
      <c r="V26" s="18">
        <f t="shared" si="1"/>
        <v>0.84000000000014552</v>
      </c>
      <c r="W26" s="19"/>
      <c r="X26" s="19"/>
      <c r="Y26" s="19"/>
      <c r="Z26" s="19"/>
    </row>
    <row r="27" spans="1:26" s="15" customFormat="1" ht="15" customHeight="1" x14ac:dyDescent="0.25">
      <c r="A27" s="16"/>
      <c r="B27" s="14" t="s">
        <v>28</v>
      </c>
      <c r="C27" s="25"/>
      <c r="D27" s="24" t="s">
        <v>47</v>
      </c>
      <c r="E27" s="24" t="s">
        <v>61</v>
      </c>
      <c r="F27" s="17">
        <v>748</v>
      </c>
      <c r="G27" s="17"/>
      <c r="H27" s="17"/>
      <c r="I27" s="17"/>
      <c r="J27" s="17"/>
      <c r="K27" s="17"/>
      <c r="L27" s="17"/>
      <c r="M27" s="39" t="str">
        <f t="shared" si="0"/>
        <v/>
      </c>
      <c r="N27" s="40"/>
      <c r="O27" s="17"/>
      <c r="P27" s="24" t="s">
        <v>20</v>
      </c>
      <c r="Q27" s="24" t="s">
        <v>121</v>
      </c>
      <c r="R27" s="24"/>
      <c r="S27" s="24"/>
      <c r="T27" s="17"/>
      <c r="U27" s="18"/>
      <c r="V27" s="18"/>
      <c r="W27" s="19"/>
      <c r="X27" s="19"/>
      <c r="Y27" s="19"/>
      <c r="Z27" s="19"/>
    </row>
    <row r="28" spans="1:26" s="15" customFormat="1" ht="15" customHeight="1" x14ac:dyDescent="0.25">
      <c r="A28" s="16" t="s">
        <v>33</v>
      </c>
      <c r="B28" s="14" t="s">
        <v>90</v>
      </c>
      <c r="C28" s="25"/>
      <c r="D28" s="24" t="s">
        <v>62</v>
      </c>
      <c r="E28" s="24" t="s">
        <v>75</v>
      </c>
      <c r="F28" s="17">
        <v>748</v>
      </c>
      <c r="G28" s="17" t="s">
        <v>127</v>
      </c>
      <c r="H28" s="17" t="s">
        <v>127</v>
      </c>
      <c r="I28" s="17" t="s">
        <v>127</v>
      </c>
      <c r="J28" s="17"/>
      <c r="K28" s="17">
        <v>93100</v>
      </c>
      <c r="L28" s="17">
        <v>255237</v>
      </c>
      <c r="M28" s="40" t="s">
        <v>127</v>
      </c>
      <c r="N28" s="39"/>
      <c r="O28" s="17">
        <v>748</v>
      </c>
      <c r="P28" s="24" t="s">
        <v>18</v>
      </c>
      <c r="Q28" s="24" t="s">
        <v>95</v>
      </c>
      <c r="R28" s="24" t="s">
        <v>89</v>
      </c>
      <c r="S28" s="24" t="s">
        <v>142</v>
      </c>
      <c r="T28" s="17">
        <v>748</v>
      </c>
      <c r="U28" s="18">
        <v>748</v>
      </c>
      <c r="V28" s="18">
        <f t="shared" ref="V28:V38" si="2">O28-U28</f>
        <v>0</v>
      </c>
      <c r="W28" s="19"/>
      <c r="X28" s="19"/>
      <c r="Y28" s="19"/>
      <c r="Z28" s="19"/>
    </row>
    <row r="29" spans="1:26" s="15" customFormat="1" ht="15" customHeight="1" x14ac:dyDescent="0.25">
      <c r="A29" s="16" t="s">
        <v>30</v>
      </c>
      <c r="B29" s="14" t="s">
        <v>90</v>
      </c>
      <c r="C29" s="25"/>
      <c r="D29" s="24" t="s">
        <v>63</v>
      </c>
      <c r="E29" s="24" t="s">
        <v>76</v>
      </c>
      <c r="F29" s="17">
        <v>4814</v>
      </c>
      <c r="G29" s="17" t="s">
        <v>127</v>
      </c>
      <c r="H29" s="17" t="s">
        <v>127</v>
      </c>
      <c r="I29" s="17" t="s">
        <v>127</v>
      </c>
      <c r="J29" s="17"/>
      <c r="K29" s="17"/>
      <c r="L29" s="17">
        <v>254489</v>
      </c>
      <c r="M29" s="40" t="s">
        <v>127</v>
      </c>
      <c r="N29" s="52">
        <v>1</v>
      </c>
      <c r="O29" s="17">
        <v>4814</v>
      </c>
      <c r="P29" s="24" t="s">
        <v>18</v>
      </c>
      <c r="Q29" s="24" t="s">
        <v>96</v>
      </c>
      <c r="R29" s="24" t="s">
        <v>89</v>
      </c>
      <c r="S29" s="24" t="s">
        <v>143</v>
      </c>
      <c r="T29" s="17">
        <v>4814</v>
      </c>
      <c r="U29" s="18">
        <v>4813.21</v>
      </c>
      <c r="V29" s="18">
        <f t="shared" si="2"/>
        <v>0.78999999999996362</v>
      </c>
      <c r="W29" s="19"/>
      <c r="X29" s="19"/>
      <c r="Y29" s="19"/>
      <c r="Z29" s="19"/>
    </row>
    <row r="30" spans="1:26" s="15" customFormat="1" ht="15" customHeight="1" x14ac:dyDescent="0.25">
      <c r="A30" s="16" t="s">
        <v>88</v>
      </c>
      <c r="B30" s="14" t="s">
        <v>90</v>
      </c>
      <c r="C30" s="25"/>
      <c r="D30" s="24" t="s">
        <v>64</v>
      </c>
      <c r="E30" s="24" t="s">
        <v>77</v>
      </c>
      <c r="F30" s="17">
        <v>1307</v>
      </c>
      <c r="G30" s="17" t="s">
        <v>127</v>
      </c>
      <c r="H30" s="17" t="s">
        <v>127</v>
      </c>
      <c r="I30" s="17" t="s">
        <v>127</v>
      </c>
      <c r="J30" s="17"/>
      <c r="K30" s="17"/>
      <c r="L30" s="17">
        <v>249675</v>
      </c>
      <c r="M30" s="40" t="s">
        <v>127</v>
      </c>
      <c r="N30" s="39"/>
      <c r="O30" s="17">
        <v>1307</v>
      </c>
      <c r="P30" s="24" t="s">
        <v>18</v>
      </c>
      <c r="Q30" s="24" t="s">
        <v>97</v>
      </c>
      <c r="R30" s="24" t="s">
        <v>89</v>
      </c>
      <c r="S30" s="24" t="s">
        <v>144</v>
      </c>
      <c r="T30" s="17">
        <v>1307</v>
      </c>
      <c r="U30" s="18">
        <v>1306.2</v>
      </c>
      <c r="V30" s="18">
        <f t="shared" si="2"/>
        <v>0.79999999999995453</v>
      </c>
      <c r="W30" s="19"/>
      <c r="X30" s="19"/>
      <c r="Y30" s="19"/>
      <c r="Z30" s="19"/>
    </row>
    <row r="31" spans="1:26" s="15" customFormat="1" ht="15" customHeight="1" x14ac:dyDescent="0.25">
      <c r="A31" s="16" t="s">
        <v>30</v>
      </c>
      <c r="B31" s="14" t="s">
        <v>90</v>
      </c>
      <c r="C31" s="25"/>
      <c r="D31" s="24" t="s">
        <v>65</v>
      </c>
      <c r="E31" s="24" t="s">
        <v>78</v>
      </c>
      <c r="F31" s="17">
        <v>14509</v>
      </c>
      <c r="G31" s="17" t="s">
        <v>127</v>
      </c>
      <c r="H31" s="17" t="s">
        <v>127</v>
      </c>
      <c r="I31" s="17" t="s">
        <v>127</v>
      </c>
      <c r="J31" s="17"/>
      <c r="K31" s="17"/>
      <c r="L31" s="17">
        <v>248368</v>
      </c>
      <c r="M31" s="40" t="s">
        <v>127</v>
      </c>
      <c r="N31" s="40">
        <v>1</v>
      </c>
      <c r="O31" s="17">
        <v>14509</v>
      </c>
      <c r="P31" s="24" t="s">
        <v>18</v>
      </c>
      <c r="Q31" s="24" t="s">
        <v>98</v>
      </c>
      <c r="R31" s="24" t="s">
        <v>89</v>
      </c>
      <c r="S31" s="24" t="s">
        <v>145</v>
      </c>
      <c r="T31" s="17">
        <v>14509</v>
      </c>
      <c r="U31" s="18">
        <v>14508.27</v>
      </c>
      <c r="V31" s="18">
        <f t="shared" si="2"/>
        <v>0.72999999999956344</v>
      </c>
      <c r="W31" s="19"/>
      <c r="X31" s="19"/>
      <c r="Y31" s="19"/>
      <c r="Z31" s="19"/>
    </row>
    <row r="32" spans="1:26" s="15" customFormat="1" ht="15" customHeight="1" x14ac:dyDescent="0.25">
      <c r="A32" s="16" t="s">
        <v>19</v>
      </c>
      <c r="B32" s="14" t="s">
        <v>90</v>
      </c>
      <c r="C32" s="25"/>
      <c r="D32" s="24" t="s">
        <v>66</v>
      </c>
      <c r="E32" s="24" t="s">
        <v>79</v>
      </c>
      <c r="F32" s="17">
        <v>1512</v>
      </c>
      <c r="G32" s="17" t="s">
        <v>127</v>
      </c>
      <c r="H32" s="17" t="s">
        <v>127</v>
      </c>
      <c r="I32" s="17" t="s">
        <v>127</v>
      </c>
      <c r="J32" s="17"/>
      <c r="K32" s="17"/>
      <c r="L32" s="17">
        <v>233859</v>
      </c>
      <c r="M32" s="40" t="s">
        <v>127</v>
      </c>
      <c r="N32" s="52">
        <v>1</v>
      </c>
      <c r="O32" s="17">
        <v>1512</v>
      </c>
      <c r="P32" s="24" t="s">
        <v>18</v>
      </c>
      <c r="Q32" s="24" t="s">
        <v>99</v>
      </c>
      <c r="R32" s="24" t="s">
        <v>89</v>
      </c>
      <c r="S32" s="24" t="s">
        <v>146</v>
      </c>
      <c r="T32" s="17">
        <v>1512</v>
      </c>
      <c r="U32" s="18">
        <v>1512</v>
      </c>
      <c r="V32" s="18">
        <f t="shared" si="2"/>
        <v>0</v>
      </c>
      <c r="W32" s="19"/>
      <c r="X32" s="19"/>
      <c r="Y32" s="19"/>
      <c r="Z32" s="19"/>
    </row>
    <row r="33" spans="1:26" s="15" customFormat="1" ht="15" customHeight="1" x14ac:dyDescent="0.25">
      <c r="A33" s="16" t="s">
        <v>30</v>
      </c>
      <c r="B33" s="14" t="s">
        <v>90</v>
      </c>
      <c r="C33" s="25"/>
      <c r="D33" s="24" t="s">
        <v>67</v>
      </c>
      <c r="E33" s="24" t="s">
        <v>80</v>
      </c>
      <c r="F33" s="17">
        <v>8650</v>
      </c>
      <c r="G33" s="17" t="s">
        <v>127</v>
      </c>
      <c r="H33" s="17" t="s">
        <v>127</v>
      </c>
      <c r="I33" s="17" t="s">
        <v>127</v>
      </c>
      <c r="J33" s="17"/>
      <c r="K33" s="17"/>
      <c r="L33" s="17">
        <v>232347</v>
      </c>
      <c r="M33" s="40" t="s">
        <v>127</v>
      </c>
      <c r="N33" s="40">
        <v>1</v>
      </c>
      <c r="O33" s="17">
        <v>8650</v>
      </c>
      <c r="P33" s="24" t="s">
        <v>18</v>
      </c>
      <c r="Q33" s="24" t="s">
        <v>100</v>
      </c>
      <c r="R33" s="24" t="s">
        <v>89</v>
      </c>
      <c r="S33" s="24" t="s">
        <v>147</v>
      </c>
      <c r="T33" s="17">
        <v>8650</v>
      </c>
      <c r="U33" s="18">
        <v>8649.43</v>
      </c>
      <c r="V33" s="18">
        <f t="shared" si="2"/>
        <v>0.56999999999970896</v>
      </c>
      <c r="W33" s="19"/>
      <c r="X33" s="19"/>
      <c r="Y33" s="19"/>
      <c r="Z33" s="19"/>
    </row>
    <row r="34" spans="1:26" s="15" customFormat="1" ht="15" customHeight="1" x14ac:dyDescent="0.25">
      <c r="A34" s="16" t="s">
        <v>19</v>
      </c>
      <c r="B34" s="14" t="s">
        <v>90</v>
      </c>
      <c r="C34" s="25"/>
      <c r="D34" s="24" t="s">
        <v>68</v>
      </c>
      <c r="E34" s="24" t="s">
        <v>81</v>
      </c>
      <c r="F34" s="17">
        <v>8140</v>
      </c>
      <c r="G34" s="17" t="s">
        <v>127</v>
      </c>
      <c r="H34" s="17" t="s">
        <v>127</v>
      </c>
      <c r="I34" s="17" t="s">
        <v>127</v>
      </c>
      <c r="J34" s="17"/>
      <c r="K34" s="17"/>
      <c r="L34" s="17">
        <v>223697</v>
      </c>
      <c r="M34" s="40" t="s">
        <v>127</v>
      </c>
      <c r="N34" s="52">
        <v>1</v>
      </c>
      <c r="O34" s="17">
        <v>8140</v>
      </c>
      <c r="P34" s="24" t="s">
        <v>18</v>
      </c>
      <c r="Q34" s="24" t="s">
        <v>101</v>
      </c>
      <c r="R34" s="24" t="s">
        <v>89</v>
      </c>
      <c r="S34" s="24" t="s">
        <v>148</v>
      </c>
      <c r="T34" s="17">
        <v>8140</v>
      </c>
      <c r="U34" s="18">
        <v>8140</v>
      </c>
      <c r="V34" s="18">
        <f t="shared" si="2"/>
        <v>0</v>
      </c>
      <c r="W34" s="19"/>
      <c r="X34" s="19"/>
      <c r="Y34" s="19"/>
      <c r="Z34" s="19"/>
    </row>
    <row r="35" spans="1:26" s="15" customFormat="1" ht="15" customHeight="1" x14ac:dyDescent="0.25">
      <c r="A35" s="16" t="s">
        <v>30</v>
      </c>
      <c r="B35" s="14" t="s">
        <v>90</v>
      </c>
      <c r="C35" s="25"/>
      <c r="D35" s="24" t="s">
        <v>69</v>
      </c>
      <c r="E35" s="24" t="s">
        <v>82</v>
      </c>
      <c r="F35" s="17">
        <v>9874</v>
      </c>
      <c r="G35" s="17" t="s">
        <v>127</v>
      </c>
      <c r="H35" s="17" t="s">
        <v>127</v>
      </c>
      <c r="I35" s="17" t="s">
        <v>127</v>
      </c>
      <c r="J35" s="17"/>
      <c r="K35" s="17"/>
      <c r="L35" s="17">
        <v>215557</v>
      </c>
      <c r="M35" s="40" t="s">
        <v>127</v>
      </c>
      <c r="N35" s="40">
        <v>1</v>
      </c>
      <c r="O35" s="17">
        <v>9874</v>
      </c>
      <c r="P35" s="24" t="s">
        <v>18</v>
      </c>
      <c r="Q35" s="24" t="s">
        <v>102</v>
      </c>
      <c r="R35" s="24" t="s">
        <v>89</v>
      </c>
      <c r="S35" s="24" t="s">
        <v>149</v>
      </c>
      <c r="T35" s="17">
        <v>9874</v>
      </c>
      <c r="U35" s="18">
        <v>9873.48</v>
      </c>
      <c r="V35" s="18">
        <f t="shared" si="2"/>
        <v>0.52000000000043656</v>
      </c>
      <c r="W35" s="19"/>
      <c r="X35" s="19"/>
      <c r="Y35" s="19"/>
      <c r="Z35" s="19"/>
    </row>
    <row r="36" spans="1:26" s="15" customFormat="1" ht="15" customHeight="1" x14ac:dyDescent="0.25">
      <c r="A36" s="16" t="s">
        <v>30</v>
      </c>
      <c r="B36" s="14" t="s">
        <v>90</v>
      </c>
      <c r="C36" s="25"/>
      <c r="D36" s="24" t="s">
        <v>70</v>
      </c>
      <c r="E36" s="24" t="s">
        <v>83</v>
      </c>
      <c r="F36" s="17">
        <v>6011</v>
      </c>
      <c r="G36" s="17" t="s">
        <v>127</v>
      </c>
      <c r="H36" s="17" t="s">
        <v>127</v>
      </c>
      <c r="I36" s="17" t="s">
        <v>127</v>
      </c>
      <c r="J36" s="17"/>
      <c r="K36" s="17"/>
      <c r="L36" s="17">
        <v>205683</v>
      </c>
      <c r="M36" s="40" t="s">
        <v>127</v>
      </c>
      <c r="N36" s="40">
        <v>1</v>
      </c>
      <c r="O36" s="17">
        <v>6011</v>
      </c>
      <c r="P36" s="24" t="s">
        <v>18</v>
      </c>
      <c r="Q36" s="24" t="s">
        <v>103</v>
      </c>
      <c r="R36" s="24" t="s">
        <v>89</v>
      </c>
      <c r="S36" s="24" t="s">
        <v>150</v>
      </c>
      <c r="T36" s="17">
        <v>6011</v>
      </c>
      <c r="U36" s="18">
        <v>6010.1</v>
      </c>
      <c r="V36" s="18">
        <f t="shared" si="2"/>
        <v>0.8999999999996362</v>
      </c>
      <c r="W36" s="19"/>
      <c r="X36" s="19"/>
      <c r="Y36" s="19"/>
      <c r="Z36" s="19"/>
    </row>
    <row r="37" spans="1:26" s="15" customFormat="1" ht="15" customHeight="1" x14ac:dyDescent="0.25">
      <c r="A37" s="16" t="s">
        <v>30</v>
      </c>
      <c r="B37" s="14" t="s">
        <v>90</v>
      </c>
      <c r="C37" s="25"/>
      <c r="D37" s="24" t="s">
        <v>71</v>
      </c>
      <c r="E37" s="24" t="s">
        <v>84</v>
      </c>
      <c r="F37" s="17">
        <v>7265</v>
      </c>
      <c r="G37" s="17" t="s">
        <v>127</v>
      </c>
      <c r="H37" s="17" t="s">
        <v>127</v>
      </c>
      <c r="I37" s="17" t="s">
        <v>127</v>
      </c>
      <c r="J37" s="17"/>
      <c r="K37" s="17"/>
      <c r="L37" s="17">
        <v>199672</v>
      </c>
      <c r="M37" s="40" t="s">
        <v>127</v>
      </c>
      <c r="N37" s="40">
        <v>1</v>
      </c>
      <c r="O37" s="17">
        <v>7265</v>
      </c>
      <c r="P37" s="24" t="s">
        <v>18</v>
      </c>
      <c r="Q37" s="24" t="s">
        <v>104</v>
      </c>
      <c r="R37" s="24" t="s">
        <v>89</v>
      </c>
      <c r="S37" s="24" t="s">
        <v>151</v>
      </c>
      <c r="T37" s="17">
        <v>7265</v>
      </c>
      <c r="U37" s="18">
        <v>7264.32</v>
      </c>
      <c r="V37" s="18">
        <f t="shared" si="2"/>
        <v>0.68000000000029104</v>
      </c>
      <c r="W37" s="19"/>
      <c r="X37" s="19"/>
      <c r="Y37" s="19"/>
      <c r="Z37" s="19"/>
    </row>
    <row r="38" spans="1:26" s="15" customFormat="1" ht="15" customHeight="1" x14ac:dyDescent="0.25">
      <c r="A38" s="16" t="s">
        <v>30</v>
      </c>
      <c r="B38" s="14" t="s">
        <v>90</v>
      </c>
      <c r="C38" s="25"/>
      <c r="D38" s="24" t="s">
        <v>72</v>
      </c>
      <c r="E38" s="24" t="s">
        <v>85</v>
      </c>
      <c r="F38" s="17">
        <v>7265</v>
      </c>
      <c r="G38" s="17" t="s">
        <v>127</v>
      </c>
      <c r="H38" s="17" t="s">
        <v>127</v>
      </c>
      <c r="I38" s="17" t="s">
        <v>127</v>
      </c>
      <c r="J38" s="17"/>
      <c r="K38" s="17"/>
      <c r="L38" s="17">
        <v>192407</v>
      </c>
      <c r="M38" s="40" t="s">
        <v>127</v>
      </c>
      <c r="N38" s="40">
        <v>1</v>
      </c>
      <c r="O38" s="17">
        <v>7265</v>
      </c>
      <c r="P38" s="24" t="s">
        <v>18</v>
      </c>
      <c r="Q38" s="24" t="s">
        <v>105</v>
      </c>
      <c r="R38" s="24" t="s">
        <v>89</v>
      </c>
      <c r="S38" s="24" t="s">
        <v>152</v>
      </c>
      <c r="T38" s="17">
        <v>7265</v>
      </c>
      <c r="U38" s="18">
        <v>6981.29</v>
      </c>
      <c r="V38" s="18">
        <f t="shared" si="2"/>
        <v>283.71000000000004</v>
      </c>
      <c r="W38" s="19"/>
      <c r="X38" s="19"/>
      <c r="Y38" s="19"/>
      <c r="Z38" s="19"/>
    </row>
    <row r="39" spans="1:26" s="15" customFormat="1" ht="15" customHeight="1" x14ac:dyDescent="0.25">
      <c r="A39" s="16"/>
      <c r="B39" s="14" t="s">
        <v>90</v>
      </c>
      <c r="C39" s="25"/>
      <c r="D39" s="24" t="s">
        <v>73</v>
      </c>
      <c r="E39" s="24" t="s">
        <v>86</v>
      </c>
      <c r="F39" s="17">
        <v>2953</v>
      </c>
      <c r="G39" s="17" t="s">
        <v>127</v>
      </c>
      <c r="H39" s="17" t="s">
        <v>127</v>
      </c>
      <c r="I39" s="17" t="s">
        <v>127</v>
      </c>
      <c r="J39" s="17"/>
      <c r="K39" s="17"/>
      <c r="L39" s="17"/>
      <c r="M39" s="40"/>
      <c r="N39" s="39"/>
      <c r="O39" s="17"/>
      <c r="P39" s="24" t="s">
        <v>20</v>
      </c>
      <c r="Q39" s="24" t="s">
        <v>106</v>
      </c>
      <c r="R39" s="24"/>
      <c r="S39" s="24"/>
      <c r="T39" s="17"/>
      <c r="U39" s="18"/>
      <c r="V39" s="18"/>
      <c r="W39" s="19"/>
      <c r="X39" s="19"/>
      <c r="Y39" s="19"/>
      <c r="Z39" s="19"/>
    </row>
    <row r="40" spans="1:26" s="15" customFormat="1" ht="15" customHeight="1" x14ac:dyDescent="0.25">
      <c r="A40" s="16" t="s">
        <v>19</v>
      </c>
      <c r="B40" s="14" t="s">
        <v>90</v>
      </c>
      <c r="C40" s="25"/>
      <c r="D40" s="24" t="s">
        <v>74</v>
      </c>
      <c r="E40" s="24" t="s">
        <v>87</v>
      </c>
      <c r="F40" s="17">
        <v>9240</v>
      </c>
      <c r="G40" s="17" t="s">
        <v>127</v>
      </c>
      <c r="H40" s="17" t="s">
        <v>127</v>
      </c>
      <c r="I40" s="17" t="s">
        <v>127</v>
      </c>
      <c r="J40" s="17"/>
      <c r="K40" s="17"/>
      <c r="L40" s="17">
        <v>185142</v>
      </c>
      <c r="M40" s="40" t="s">
        <v>127</v>
      </c>
      <c r="N40" s="52">
        <v>1</v>
      </c>
      <c r="O40" s="17">
        <v>9240</v>
      </c>
      <c r="P40" s="24" t="s">
        <v>18</v>
      </c>
      <c r="Q40" s="24" t="s">
        <v>107</v>
      </c>
      <c r="R40" s="24" t="s">
        <v>89</v>
      </c>
      <c r="S40" s="24"/>
      <c r="T40" s="17"/>
      <c r="U40" s="18"/>
      <c r="V40" s="18"/>
      <c r="W40" s="19"/>
      <c r="X40" s="19"/>
      <c r="Y40" s="19"/>
      <c r="Z40" s="19"/>
    </row>
    <row r="41" spans="1:26" ht="15" customHeight="1" x14ac:dyDescent="0.25">
      <c r="A41" s="20"/>
      <c r="B41" s="21"/>
      <c r="C41" s="21"/>
      <c r="D41" s="22"/>
    </row>
    <row r="42" spans="1:26" ht="90.75" customHeight="1" x14ac:dyDescent="0.25">
      <c r="A42" s="95" t="s">
        <v>160</v>
      </c>
      <c r="B42" s="95"/>
      <c r="C42" s="95"/>
      <c r="D42" s="95"/>
    </row>
    <row r="43" spans="1:26" ht="21.75" customHeight="1" x14ac:dyDescent="0.25">
      <c r="A43" s="96" t="s">
        <v>125</v>
      </c>
      <c r="B43" s="96"/>
      <c r="C43" s="96"/>
      <c r="D43" s="96"/>
    </row>
    <row r="44" spans="1:26" ht="78" customHeight="1" x14ac:dyDescent="0.25">
      <c r="A44" s="95" t="s">
        <v>126</v>
      </c>
      <c r="B44" s="95"/>
      <c r="C44" s="95"/>
      <c r="D44" s="95"/>
    </row>
  </sheetData>
  <autoFilter ref="A13:R40"/>
  <mergeCells count="13">
    <mergeCell ref="A6:D6"/>
    <mergeCell ref="A1:D1"/>
    <mergeCell ref="A2:D2"/>
    <mergeCell ref="A3:D3"/>
    <mergeCell ref="A4:D4"/>
    <mergeCell ref="A5:D5"/>
    <mergeCell ref="A44:D44"/>
    <mergeCell ref="A7:D7"/>
    <mergeCell ref="A8:D8"/>
    <mergeCell ref="A9:D9"/>
    <mergeCell ref="A10:D10"/>
    <mergeCell ref="A42:D42"/>
    <mergeCell ref="A43:D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EXPEDICIONES</vt:lpstr>
      <vt:lpstr>EXPEDICIONES_2</vt:lpstr>
      <vt:lpstr>EXPEDICIONES_1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Johny Juvencio Morales Basilio</cp:lastModifiedBy>
  <cp:lastPrinted>2018-02-06T18:54:42Z</cp:lastPrinted>
  <dcterms:created xsi:type="dcterms:W3CDTF">2014-03-07T07:03:26Z</dcterms:created>
  <dcterms:modified xsi:type="dcterms:W3CDTF">2022-10-25T19:03:39Z</dcterms:modified>
</cp:coreProperties>
</file>