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gfcce.ssocial1\Desktop\ALMA\Resultados MACRO\AD_4T_publicar\Importación\"/>
    </mc:Choice>
  </mc:AlternateContent>
  <bookViews>
    <workbookView xWindow="0" yWindow="0" windowWidth="24000" windowHeight="9630" activeTab="1"/>
  </bookViews>
  <sheets>
    <sheet name="RESUMEN" sheetId="14" r:id="rId1"/>
    <sheet name="EXPEDICIONES" sheetId="17" r:id="rId2"/>
    <sheet name="EXPEDICIONES_2" sheetId="15" state="hidden" r:id="rId3"/>
    <sheet name="EXPEDICIONES_1 (2)" sheetId="16" state="hidden" r:id="rId4"/>
  </sheets>
  <definedNames>
    <definedName name="_xlnm._FilterDatabase" localSheetId="1" hidden="1">EXPEDICIONES!$A$13:$U$13</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V14" i="16"/>
  <c r="M15" i="16"/>
  <c r="N15" i="16" s="1"/>
  <c r="V15" i="16"/>
  <c r="M16" i="16"/>
  <c r="N26" i="16" s="1"/>
  <c r="V16" i="16"/>
  <c r="M17" i="16"/>
  <c r="V17" i="16"/>
  <c r="M18" i="16"/>
  <c r="N18" i="16" s="1"/>
  <c r="V18" i="16"/>
  <c r="M19" i="16"/>
  <c r="V19" i="16"/>
  <c r="M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4" i="16"/>
  <c r="N16" i="16" l="1"/>
  <c r="N17" i="16"/>
  <c r="N24" i="16"/>
  <c r="N25" i="16"/>
  <c r="N23" i="16"/>
  <c r="N19" i="16"/>
  <c r="N22" i="16"/>
  <c r="N20" i="16"/>
  <c r="N21" i="16"/>
</calcChain>
</file>

<file path=xl/sharedStrings.xml><?xml version="1.0" encoding="utf-8"?>
<sst xmlns="http://schemas.openxmlformats.org/spreadsheetml/2006/main" count="651" uniqueCount="282">
  <si>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</si>
  <si>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</si>
  <si>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</si>
  <si>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</si>
  <si>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</si>
  <si>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</si>
  <si>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</si>
  <si>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</si>
  <si>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</si>
  <si>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</si>
  <si>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</si>
  <si>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</si>
  <si>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</si>
  <si>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</si>
  <si>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</si>
  <si>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</si>
  <si>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</si>
  <si>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</si>
  <si>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</si>
  <si>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</si>
  <si>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</si>
  <si>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</si>
  <si>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</si>
  <si>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</si>
  <si>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</si>
  <si>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</si>
  <si>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</si>
  <si>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</si>
  <si>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</si>
  <si>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</si>
  <si>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</si>
  <si>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</si>
  <si>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</si>
  <si>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</si>
  <si>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</si>
  <si>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</si>
  <si>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</si>
  <si>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</si>
  <si>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</si>
  <si>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</si>
  <si>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</si>
  <si>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</si>
  <si>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</si>
  <si>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</si>
  <si>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</si>
  <si>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</si>
  <si>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</si>
  <si>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</si>
  <si>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</si>
  <si>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</si>
  <si>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</si>
  <si>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</si>
  <si>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</si>
  <si>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</si>
  <si>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</si>
  <si>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</si>
  <si>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</si>
  <si>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</si>
  <si>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</si>
  <si>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</si>
  <si>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</si>
  <si>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</si>
  <si>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</si>
  <si>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</si>
  <si>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</si>
  <si>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</si>
  <si>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</si>
  <si>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</si>
  <si>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</si>
  <si>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</si>
  <si>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</si>
  <si>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</si>
  <si>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</si>
  <si>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</si>
  <si>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</si>
  <si>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</si>
  <si>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</si>
  <si>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</si>
  <si>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</si>
  <si>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</si>
  <si>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</si>
  <si>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</si>
  <si>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</si>
  <si>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</si>
  <si>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</si>
  <si>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</si>
  <si>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</si>
  <si>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</si>
  <si>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</si>
  <si>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</si>
  <si>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</si>
  <si>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</si>
  <si>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RESUMEN GLOBAL</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</si>
  <si>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</si>
  <si>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</si>
  <si>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</si>
  <si>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</si>
  <si>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</si>
  <si>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</si>
  <si>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</si>
  <si>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</si>
  <si>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</si>
  <si>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</si>
  <si>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</si>
  <si>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</si>
  <si>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</si>
  <si>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</si>
  <si>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</si>
  <si>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</si>
  <si>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</si>
  <si>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</si>
  <si>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</si>
  <si>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</si>
  <si>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</si>
  <si>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</si>
  <si>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</si>
  <si>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</si>
  <si>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</si>
  <si>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</si>
  <si>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</si>
  <si>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</si>
  <si>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</si>
  <si>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</si>
  <si>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</si>
  <si>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</si>
  <si>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</si>
  <si>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</si>
  <si>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</si>
  <si>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</si>
  <si>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</si>
  <si>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</si>
  <si>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</si>
  <si>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</si>
  <si>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</si>
  <si>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</si>
  <si>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</si>
  <si>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</si>
  <si>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</si>
  <si>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</si>
  <si>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</si>
  <si>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</si>
  <si>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</si>
  <si>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</si>
  <si>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</si>
  <si>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</si>
  <si>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</si>
  <si>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</si>
  <si>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</si>
  <si>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</si>
  <si>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</si>
  <si>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</si>
  <si>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</si>
  <si>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</si>
  <si>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</si>
  <si>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</si>
  <si>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</si>
  <si>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</si>
  <si>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</si>
  <si>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</si>
  <si>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</si>
  <si>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</si>
  <si>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</si>
  <si>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</si>
  <si>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</si>
  <si>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</si>
  <si>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r>
      <rPr>
        <b/>
        <sz val="11"/>
        <color indexed="8"/>
        <rFont val="Arial"/>
        <family val="2"/>
      </rPr>
      <t>3) Fecha de Cancelación:</t>
    </r>
    <r>
      <rPr>
        <sz val="11"/>
        <color indexed="8"/>
        <rFont val="Arial"/>
        <family val="2"/>
      </rPr>
      <t xml:space="preserve"> Es la fecha en la que se ingresa el trámite de cancelación.</t>
    </r>
  </si>
  <si>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</si>
  <si>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</si>
  <si>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</si>
  <si>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RESOLUCIÓN DE LA ASIGNACIÓN</t>
  </si>
  <si>
    <r>
      <t xml:space="preserve">FECHA DE CANCELACIÓN </t>
    </r>
    <r>
      <rPr>
        <b/>
        <vertAlign val="superscript"/>
        <sz val="11"/>
        <rFont val="Arial"/>
        <family val="2"/>
      </rPr>
      <t>3)</t>
    </r>
  </si>
  <si>
    <t>ESTÁTUS DEL TRÁMITE</t>
  </si>
  <si>
    <t>NO. DE CERTIFICADO</t>
  </si>
  <si>
    <t>VIGENCIA DE LA ASIGNACIÓN</t>
  </si>
  <si>
    <r>
      <rPr>
        <b/>
        <sz val="11"/>
        <rFont val="Arial"/>
        <family val="2"/>
      </rPr>
      <t>1) Ciclo del Cupo</t>
    </r>
    <r>
      <rPr>
        <sz val="11"/>
        <rFont val="Arial"/>
        <family val="2"/>
      </rPr>
      <t>: Se refiere a la vigencia establecida en el Acuerdo del cupo.</t>
    </r>
  </si>
  <si>
    <r>
      <t>(C) Monto Total No Asignado:</t>
    </r>
    <r>
      <rPr>
        <sz val="11"/>
        <rFont val="Arial"/>
        <family val="2"/>
      </rPr>
      <t xml:space="preserve"> Es la diferencia del Monto Total del Cupo menos el Monto Total Asignado. 
</t>
    </r>
    <r>
      <rPr>
        <b/>
        <sz val="11"/>
        <rFont val="Arial"/>
        <family val="2"/>
      </rPr>
      <t/>
    </r>
  </si>
  <si>
    <t>01-enero al 31-diciembre 2019</t>
  </si>
  <si>
    <t>CU FOUNDATIONS SA DE CV</t>
  </si>
  <si>
    <t>31/12/2019</t>
  </si>
  <si>
    <t>UNIDAD DE MEDIDA (UdM): METROS CUADRADOS EQUIVALENTES (MCE)</t>
  </si>
  <si>
    <t>Pantalones con peto tirantes</t>
  </si>
  <si>
    <t>Prendas de vestir de lana</t>
  </si>
  <si>
    <t>Las demás prendas y complementos</t>
  </si>
  <si>
    <t>CATEGORÍA</t>
  </si>
  <si>
    <t>Pantalones y Faldas</t>
  </si>
  <si>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 xml:space="preserve">Nota: </t>
    </r>
    <r>
      <rPr>
        <sz val="11"/>
        <rFont val="Arial"/>
        <family val="2"/>
      </rPr>
      <t>Se publica únicamente cuando la fecha de actualización de la información es menor que la vigencia del cupo.</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</si>
  <si>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(A) de todas las categorías.</t>
    </r>
  </si>
  <si>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se refiere a la suma del Monto Total Cancelado (F) de todas las categorías.</t>
    </r>
  </si>
  <si>
    <t>14/06/2019 11:15:59</t>
  </si>
  <si>
    <t>0201200400220193260000002</t>
  </si>
  <si>
    <t>30/07/2019 17:10:22</t>
  </si>
  <si>
    <t>0201200400220193260000004</t>
  </si>
  <si>
    <t>26/08/2019 14:07:09</t>
  </si>
  <si>
    <t>0201200400420193260000001</t>
  </si>
  <si>
    <t>03/09/2019 13:47:02</t>
  </si>
  <si>
    <t>0201200400420193260000002</t>
  </si>
  <si>
    <t>12/09/2019 12:21:56</t>
  </si>
  <si>
    <t>0201200400420193260000003</t>
  </si>
  <si>
    <t>25/09/2019 17:34:32</t>
  </si>
  <si>
    <t>0201200400420193260000004</t>
  </si>
  <si>
    <t>20/06/2019 12:49:32</t>
  </si>
  <si>
    <t>31/07/2019 10:08:24</t>
  </si>
  <si>
    <t>02/09/2019 14:18:58</t>
  </si>
  <si>
    <t>05/09/2019 13:39:03</t>
  </si>
  <si>
    <t>18/09/2019 10:52:04</t>
  </si>
  <si>
    <t>26/09/2019 14:16:53</t>
  </si>
  <si>
    <t/>
  </si>
  <si>
    <t>19AZU002067/3260</t>
  </si>
  <si>
    <t>19AZU002445/3260</t>
  </si>
  <si>
    <t>19AZU002473/3260</t>
  </si>
  <si>
    <t>19AZU002575/3260</t>
  </si>
  <si>
    <t>19AZU002637/3260</t>
  </si>
  <si>
    <t>SECRETARIA DE ECONIMIA CON INFORMACION DE VUCEM Y OPERACIONES DE COMERCIO EXTERIOR (SAT)</t>
  </si>
  <si>
    <t>MONTO SOLICITADO 
(MCE)
[A]</t>
  </si>
  <si>
    <t>MONTO CERTIFICADO DE ORIGEN-CUPO (MCE)
[B]</t>
  </si>
  <si>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 xml:space="preserve">Nota: 
</t>
    </r>
    <r>
      <rPr>
        <sz val="11"/>
        <rFont val="Arial"/>
        <family val="2"/>
      </rPr>
      <t>i) Para efectos del reporte se considera la UdM en MCE establecida en el Acuerdo, dado que en el certificado expedido está en UdM TIGIE.</t>
    </r>
    <r>
      <rPr>
        <b/>
        <sz val="11"/>
        <rFont val="Arial"/>
        <family val="2"/>
      </rPr>
      <t xml:space="preserve">
</t>
    </r>
    <r>
      <rPr>
        <sz val="11"/>
        <rFont val="Arial"/>
        <family val="2"/>
      </rPr>
      <t>ii)</t>
    </r>
    <r>
      <rPr>
        <b/>
        <sz val="11"/>
        <rFont val="Arial"/>
        <family val="2"/>
      </rPr>
      <t xml:space="preserve"> </t>
    </r>
    <r>
      <rPr>
        <sz val="11"/>
        <rFont val="Arial"/>
        <family val="2"/>
      </rPr>
      <t>Para el Resumen Global se refiere a la suma del Monto Total Expedido (D) de todas las categorías.</t>
    </r>
  </si>
  <si>
    <r>
      <t xml:space="preserve">1) Criterios de Asignación: </t>
    </r>
    <r>
      <rPr>
        <sz val="11"/>
        <color indexed="8"/>
        <rFont val="Arial"/>
        <family val="2"/>
      </rPr>
      <t>Se asigna lo menor entre el Monto Solicitado [A] y el Monto Indicado en el Certificado de Origen-Cupo [B] expedido por el Gobierno de Costa Rica, El Salvador, Guatemala, Honduras o Nicaragua (según el origen de la mercancía), expresado en UdM TIGIE..</t>
    </r>
  </si>
  <si>
    <r>
      <t>MONTO ASIGNADO</t>
    </r>
    <r>
      <rPr>
        <b/>
        <sz val="11"/>
        <color indexed="8"/>
        <rFont val="Arial"/>
        <family val="2"/>
      </rPr>
      <t xml:space="preserve">
(MCE)</t>
    </r>
  </si>
  <si>
    <r>
      <t xml:space="preserve">MONTO ASIGNADO </t>
    </r>
    <r>
      <rPr>
        <b/>
        <vertAlign val="superscript"/>
        <sz val="11"/>
        <color indexed="8"/>
        <rFont val="Arial"/>
        <family val="2"/>
      </rPr>
      <t>1)</t>
    </r>
    <r>
      <rPr>
        <b/>
        <sz val="11"/>
        <color indexed="8"/>
        <rFont val="Arial"/>
        <family val="2"/>
      </rPr>
      <t xml:space="preserve">
(TIGIE)</t>
    </r>
  </si>
  <si>
    <t>MONTO CERTIFICADO DE ORIGEN-CUPO (TIGIE)
[B]</t>
  </si>
  <si>
    <t>MONTO SOLICITADO 
(TIGIE)
[A]</t>
  </si>
  <si>
    <t>MONTO EXPEDIDO
(TIGIE)</t>
  </si>
  <si>
    <r>
      <t xml:space="preserve">MONTO UTILIZADO </t>
    </r>
    <r>
      <rPr>
        <b/>
        <vertAlign val="superscript"/>
        <sz val="11"/>
        <color indexed="8"/>
        <rFont val="Arial"/>
        <family val="2"/>
      </rPr>
      <t>2)</t>
    </r>
    <r>
      <rPr>
        <b/>
        <sz val="11"/>
        <color indexed="8"/>
        <rFont val="Arial"/>
        <family val="2"/>
      </rPr>
      <t xml:space="preserve"> 
(TIGIE)</t>
    </r>
  </si>
  <si>
    <t>MONTO CANCELADO
(MCE)</t>
  </si>
  <si>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Notas:</t>
    </r>
    <r>
      <rPr>
        <sz val="11"/>
        <rFont val="Arial"/>
        <family val="2"/>
      </rPr>
      <t xml:space="preserve"> 
i) Para efectos del reporte se considera la UdM en MCE establecida en el Acuerdo, dado que en el oficio de Asignación está en UdM TIGIE.
ii) Para el Resumen Global se refiere a la suma del Monto Total Asignado (B) de todas las categorías.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</si>
  <si>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que se encuentra disponible en:
- Apéndice 1 del Anexo al Artículo 3-15 del TLC con Costa Rica.
- Apéndice 1 del Anexo 3-20 del TLC con El Salvador, Guatemala y Honduras.
- Apéndice 1 al Anexo 3.16 del TLC con Costa Rica, El Salvador, Guatemala, Honduras y Nicaragua.
Para el Resumen Global se refiere a la suma del Monto Total Utilizado (E) de todas las categorías.</t>
    </r>
  </si>
  <si>
    <t>1)</t>
  </si>
  <si>
    <t>2)</t>
  </si>
  <si>
    <t>(A)</t>
  </si>
  <si>
    <t>(B)</t>
  </si>
  <si>
    <t>(C)</t>
  </si>
  <si>
    <t>(D)</t>
  </si>
  <si>
    <t>(E)</t>
  </si>
  <si>
    <t>(F)</t>
  </si>
  <si>
    <t>(G)</t>
  </si>
  <si>
    <t>3)</t>
  </si>
  <si>
    <t>Monto Total Solicitado</t>
  </si>
  <si>
    <t>Monto Total Asignado</t>
  </si>
  <si>
    <t>Monto Total No Asignado</t>
  </si>
  <si>
    <t>Monto Total Expedido</t>
  </si>
  <si>
    <t>Monto Total Utilizado</t>
  </si>
  <si>
    <t>Monto Total Cancelado</t>
  </si>
  <si>
    <t>Saldo Disponible</t>
  </si>
  <si>
    <t>0201200400420193260000005</t>
  </si>
  <si>
    <t>0201200400420193260000006</t>
  </si>
  <si>
    <t>0201200400420193260000007</t>
  </si>
  <si>
    <t>0201200400420193260000008</t>
  </si>
  <si>
    <t>0201200400420193260000009</t>
  </si>
  <si>
    <t>0201200400420193260000010</t>
  </si>
  <si>
    <t>08/10/2019 16:39:39</t>
  </si>
  <si>
    <t>17/10/2019 17:04:46</t>
  </si>
  <si>
    <t>30/10/2019 14:14:20</t>
  </si>
  <si>
    <t>15/11/2019 17:50:52</t>
  </si>
  <si>
    <t>29/11/2019 17:41:53</t>
  </si>
  <si>
    <t>06/12/2019 13:22:05</t>
  </si>
  <si>
    <t>14/10/2019 11:21:42</t>
  </si>
  <si>
    <t>22/10/2019 16:07:40</t>
  </si>
  <si>
    <t>04/11/2019 10:52:34</t>
  </si>
  <si>
    <t>25/11/2019 14:46:57</t>
  </si>
  <si>
    <t>04/12/2019 10:54:03</t>
  </si>
  <si>
    <t>11/12/2019 18:55:23</t>
  </si>
  <si>
    <t>19AZU002756/3260</t>
  </si>
  <si>
    <t>19AZU002790/3260</t>
  </si>
  <si>
    <t>19AZU002872/3260</t>
  </si>
  <si>
    <t>19AZU002965/3260</t>
  </si>
  <si>
    <t>19AZU003003/3260</t>
  </si>
  <si>
    <t>19AZU003031/3260</t>
  </si>
  <si>
    <t>Unidad de medida (UdM)</t>
  </si>
  <si>
    <t>(MCE)</t>
  </si>
  <si>
    <t xml:space="preserve">BIENES TEXTILES CLASIFICADOS EN EL CAPÍTULO 62 </t>
  </si>
  <si>
    <t xml:space="preserve">TLC-CENTROAMÉRICA </t>
  </si>
  <si>
    <t>INFORMACIÓN ACTUALIZADA AL 31/12/2019</t>
  </si>
  <si>
    <t>FECHA DE PUBLICACIÓN: 29/01/2020</t>
  </si>
  <si>
    <t>4)</t>
  </si>
  <si>
    <r>
      <rPr>
        <b/>
        <sz val="11"/>
        <rFont val="Arial"/>
        <family val="2"/>
      </rPr>
      <t>2)</t>
    </r>
    <r>
      <rPr>
        <sz val="11"/>
        <rFont val="Arial"/>
        <family val="2"/>
      </rPr>
      <t xml:space="preserve"> </t>
    </r>
    <r>
      <rPr>
        <b/>
        <sz val="11"/>
        <rFont val="Arial"/>
        <family val="2"/>
      </rPr>
      <t>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</si>
  <si>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</si>
  <si>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4) Monto Total del Subcupo</t>
    </r>
    <r>
      <rPr>
        <sz val="11"/>
        <rFont val="Arial"/>
        <family val="2"/>
      </rPr>
      <t>: Monto total de cada categoría establecido en el Acuerdo del cupo, expresado en la unidad de medida correspondiente.</t>
    </r>
  </si>
  <si>
    <t>PERIODO REPORTADO: 01-ENERO DE 2019 AL 31-DICIEMBRE DE 2019</t>
  </si>
  <si>
    <r>
      <rPr>
        <b/>
        <sz val="11"/>
        <color indexed="8"/>
        <rFont val="Arial"/>
        <family val="2"/>
      </rPr>
      <t>2)</t>
    </r>
    <r>
      <rPr>
        <sz val="11"/>
        <color indexed="8"/>
        <rFont val="Arial"/>
        <family val="2"/>
      </rPr>
      <t xml:space="preserve"> Cifras oportunas al 25 de enero de 2020.
</t>
    </r>
    <r>
      <rPr>
        <b/>
        <sz val="11"/>
        <color indexed="8"/>
        <rFont val="Arial"/>
        <family val="2"/>
      </rPr>
      <t>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que se encuentra disponible en:
- Apéndice 1 del Anexo al Artículo 3-15 del TLC con Costa Rica.
- Apéndice 1 del Anexo 3-20 del TLC con El Salvador, Guatemala y Honduras.
- Apéndice 1 al Anexo 3.16 del TLC con Costa Rica, El Salvador, Guatemala, Honduras y Nicaragua.</t>
    </r>
  </si>
  <si>
    <t>Ciclo del Cupo</t>
  </si>
  <si>
    <t>Monto Total del Cupo</t>
  </si>
  <si>
    <t>Monto Total del Subcupo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</si>
</sst>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4"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b/>
      <vertAlign val="superscript"/>
      <sz val="11"/>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s>
  <fills count="14">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rgb="FFFF0000"/>
        <bgColor theme="0"/>
      </patternFill>
    </fill>
    <fill>
      <patternFill patternType="solid">
        <fgColor indexed="65"/>
        <bgColor theme="0"/>
      </patternFill>
    </fill>
    <fill>
      <patternFill patternType="solid">
        <fgColor theme="6" tint="0.3999755851924192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43" fontId="7" fillId="0" borderId="0" applyFont="0" applyFill="0" applyBorder="0" applyAlignment="0" applyProtection="0"/>
    <xf numFmtId="0" fontId="9" fillId="0" borderId="0"/>
    <xf numFmtId="0" fontId="9" fillId="0" borderId="0"/>
    <xf numFmtId="0" fontId="7" fillId="0" borderId="0"/>
    <xf numFmtId="0" fontId="8" fillId="0" borderId="0"/>
    <xf numFmtId="0" fontId="7" fillId="0" borderId="0"/>
    <xf numFmtId="9" fontId="7" fillId="0" borderId="0" applyFont="0" applyFill="0" applyBorder="0" applyAlignment="0" applyProtection="0"/>
    <xf numFmtId="9" fontId="7" fillId="0" borderId="0" applyFont="0" applyFill="0" applyBorder="0" applyAlignment="0" applyProtection="0"/>
  </cellStyleXfs>
  <cellXfs count="109">
    <xf numFmtId="0" fontId="0" fillId="0" borderId="0" xfId="0"/>
    <xf numFmtId="0" fontId="10" fillId="2" borderId="1" xfId="2"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2" borderId="2" xfId="2" applyFont="1" applyFill="1" applyBorder="1" applyAlignment="1">
      <alignment vertical="center"/>
    </xf>
    <xf numFmtId="0" fontId="10" fillId="2" borderId="3" xfId="2" applyFont="1" applyFill="1" applyBorder="1" applyAlignment="1">
      <alignment vertical="center"/>
    </xf>
    <xf numFmtId="3" fontId="1" fillId="0" borderId="1" xfId="6" applyNumberFormat="1" applyFont="1" applyBorder="1" applyAlignment="1">
      <alignment horizontal="right" vertical="center"/>
    </xf>
    <xf numFmtId="0" fontId="3" fillId="4" borderId="0" xfId="0" applyFont="1" applyFill="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1" fillId="4" borderId="1" xfId="0" applyFont="1" applyFill="1" applyBorder="1" applyAlignment="1">
      <alignment horizontal="left" vertical="center"/>
    </xf>
    <xf numFmtId="3" fontId="11"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1"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1" fillId="4" borderId="0" xfId="0" applyNumberFormat="1" applyFont="1" applyFill="1" applyBorder="1" applyAlignment="1">
      <alignment horizontal="center" vertical="center"/>
    </xf>
    <xf numFmtId="3" fontId="11" fillId="4" borderId="0"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1"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0" fillId="3" borderId="2" xfId="2" applyFont="1" applyFill="1" applyBorder="1" applyAlignment="1">
      <alignment vertical="center"/>
    </xf>
    <xf numFmtId="0" fontId="10" fillId="3" borderId="3" xfId="2" applyFont="1" applyFill="1" applyBorder="1" applyAlignment="1">
      <alignment vertical="center"/>
    </xf>
    <xf numFmtId="0" fontId="10"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2"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1" fillId="4" borderId="1" xfId="7" applyNumberFormat="1" applyFont="1" applyFill="1" applyBorder="1" applyAlignment="1">
      <alignment horizontal="center" vertical="center"/>
    </xf>
    <xf numFmtId="9" fontId="11" fillId="4" borderId="1" xfId="7" applyNumberFormat="1" applyFont="1" applyFill="1" applyBorder="1" applyAlignment="1">
      <alignment horizontal="center" vertical="center"/>
    </xf>
    <xf numFmtId="0" fontId="10" fillId="2" borderId="5" xfId="2" applyFont="1" applyFill="1" applyBorder="1" applyAlignment="1">
      <alignment vertical="center"/>
    </xf>
    <xf numFmtId="0" fontId="2" fillId="5" borderId="1" xfId="2" applyFont="1" applyFill="1" applyBorder="1" applyAlignment="1">
      <alignment horizontal="center" vertical="center" wrapText="1"/>
    </xf>
    <xf numFmtId="49" fontId="11" fillId="4" borderId="0" xfId="0" applyNumberFormat="1" applyFont="1" applyFill="1" applyBorder="1" applyAlignment="1">
      <alignment vertical="center"/>
    </xf>
    <xf numFmtId="0" fontId="10" fillId="5" borderId="1" xfId="2" applyFont="1" applyFill="1" applyBorder="1" applyAlignment="1">
      <alignment horizontal="center" vertical="center" wrapText="1"/>
    </xf>
    <xf numFmtId="3" fontId="11" fillId="6" borderId="1" xfId="0" applyNumberFormat="1" applyFont="1" applyFill="1" applyBorder="1" applyAlignment="1">
      <alignment horizontal="center" vertical="center"/>
    </xf>
    <xf numFmtId="3" fontId="11" fillId="4" borderId="0" xfId="0" applyNumberFormat="1" applyFont="1" applyFill="1" applyBorder="1" applyAlignment="1">
      <alignment vertical="center"/>
    </xf>
    <xf numFmtId="3" fontId="11" fillId="4" borderId="1" xfId="0" applyNumberFormat="1" applyFont="1" applyFill="1" applyBorder="1" applyAlignment="1">
      <alignment vertical="center"/>
    </xf>
    <xf numFmtId="3" fontId="11" fillId="4" borderId="1" xfId="0" applyNumberFormat="1" applyFont="1" applyFill="1" applyBorder="1" applyAlignment="1">
      <alignment horizontal="right" vertical="center"/>
    </xf>
    <xf numFmtId="164" fontId="11" fillId="4" borderId="0" xfId="7" applyNumberFormat="1" applyFont="1" applyFill="1" applyBorder="1" applyAlignment="1">
      <alignment vertical="center"/>
    </xf>
    <xf numFmtId="9" fontId="12" fillId="7" borderId="0" xfId="7" applyFont="1" applyFill="1" applyAlignment="1">
      <alignment vertical="center" wrapText="1"/>
    </xf>
    <xf numFmtId="3" fontId="11" fillId="9" borderId="0" xfId="0" applyNumberFormat="1" applyFont="1" applyFill="1" applyBorder="1" applyAlignment="1">
      <alignment horizontal="center" vertical="center"/>
    </xf>
    <xf numFmtId="9" fontId="11" fillId="4" borderId="1" xfId="7" applyFont="1" applyFill="1" applyBorder="1" applyAlignment="1">
      <alignment horizontal="center" vertical="center"/>
    </xf>
    <xf numFmtId="9" fontId="3" fillId="4" borderId="0" xfId="7" applyFont="1" applyFill="1" applyAlignment="1">
      <alignment vertical="center"/>
    </xf>
    <xf numFmtId="0" fontId="13" fillId="4" borderId="0" xfId="0" applyFont="1" applyFill="1" applyAlignment="1">
      <alignment vertical="center"/>
    </xf>
    <xf numFmtId="0" fontId="10" fillId="5" borderId="4" xfId="2" applyFont="1" applyFill="1" applyBorder="1" applyAlignment="1">
      <alignment horizontal="center" vertical="center" wrapText="1"/>
    </xf>
    <xf numFmtId="0" fontId="10" fillId="5" borderId="2" xfId="2" applyFont="1" applyFill="1" applyBorder="1" applyAlignment="1">
      <alignment vertical="center"/>
    </xf>
    <xf numFmtId="0" fontId="10" fillId="5" borderId="3" xfId="2" applyFont="1" applyFill="1" applyBorder="1" applyAlignment="1">
      <alignment vertical="center"/>
    </xf>
    <xf numFmtId="0" fontId="10" fillId="5" borderId="5" xfId="2" applyFont="1" applyFill="1" applyBorder="1" applyAlignment="1">
      <alignment vertical="center"/>
    </xf>
    <xf numFmtId="164" fontId="3" fillId="4" borderId="0" xfId="7" applyNumberFormat="1" applyFont="1" applyFill="1" applyAlignment="1">
      <alignment vertical="center"/>
    </xf>
    <xf numFmtId="0" fontId="11" fillId="4" borderId="0" xfId="0" applyFont="1" applyFill="1" applyBorder="1" applyAlignment="1">
      <alignment vertical="center"/>
    </xf>
    <xf numFmtId="0" fontId="11" fillId="4" borderId="0" xfId="0" applyFont="1" applyFill="1" applyBorder="1" applyAlignment="1">
      <alignment horizontal="center" vertical="center"/>
    </xf>
    <xf numFmtId="49" fontId="11" fillId="4" borderId="0" xfId="0" applyNumberFormat="1" applyFont="1" applyFill="1" applyBorder="1" applyAlignment="1">
      <alignment horizontal="right" vertical="center"/>
    </xf>
    <xf numFmtId="0" fontId="11" fillId="4" borderId="0" xfId="0" applyFont="1" applyFill="1" applyBorder="1" applyAlignment="1">
      <alignment horizontal="right" vertical="center"/>
    </xf>
    <xf numFmtId="0" fontId="4" fillId="6" borderId="2" xfId="0" applyFont="1" applyFill="1" applyBorder="1" applyAlignment="1">
      <alignment horizontal="left" vertical="center" wrapText="1"/>
    </xf>
    <xf numFmtId="0" fontId="10" fillId="2" borderId="6" xfId="4"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0"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11" fillId="4" borderId="0" xfId="0" applyFont="1" applyFill="1" applyAlignment="1">
      <alignment vertical="center"/>
    </xf>
    <xf numFmtId="0" fontId="10" fillId="2" borderId="4" xfId="2" applyFont="1" applyFill="1" applyBorder="1" applyAlignment="1">
      <alignment horizontal="center" vertical="center" wrapText="1"/>
    </xf>
    <xf numFmtId="0" fontId="2" fillId="13" borderId="1" xfId="6" applyFont="1" applyFill="1" applyBorder="1" applyAlignment="1">
      <alignment horizontal="center" vertical="center"/>
    </xf>
    <xf numFmtId="0" fontId="12" fillId="11" borderId="0" xfId="0" applyFont="1" applyFill="1" applyAlignment="1">
      <alignment horizontal="left" vertical="center" wrapText="1"/>
    </xf>
    <xf numFmtId="0" fontId="4" fillId="4" borderId="0" xfId="0" applyFont="1" applyFill="1" applyAlignment="1">
      <alignment horizontal="left" vertical="center" wrapText="1"/>
    </xf>
    <xf numFmtId="0" fontId="3" fillId="4" borderId="0" xfId="0" applyFont="1" applyFill="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vertical="center"/>
    </xf>
    <xf numFmtId="49" fontId="4" fillId="4" borderId="0" xfId="6" applyNumberFormat="1" applyFont="1" applyFill="1" applyBorder="1" applyAlignment="1">
      <alignment vertical="center" wrapText="1"/>
    </xf>
    <xf numFmtId="0" fontId="3" fillId="4" borderId="0" xfId="0" applyFont="1" applyFill="1" applyAlignment="1">
      <alignment vertical="center"/>
    </xf>
    <xf numFmtId="0" fontId="3" fillId="4" borderId="0" xfId="0" applyFont="1" applyFill="1" applyAlignment="1">
      <alignment vertical="center"/>
    </xf>
    <xf numFmtId="9" fontId="1" fillId="4" borderId="0" xfId="8" applyFont="1" applyFill="1" applyBorder="1" applyAlignment="1">
      <alignment horizontal="right" vertical="center"/>
    </xf>
    <xf numFmtId="0" fontId="1" fillId="0" borderId="1" xfId="6" applyFont="1" applyFill="1" applyBorder="1" applyAlignment="1">
      <alignment horizontal="right" vertical="center"/>
    </xf>
    <xf numFmtId="49" fontId="2" fillId="4" borderId="1" xfId="6" applyNumberFormat="1" applyFont="1" applyFill="1" applyBorder="1" applyAlignment="1">
      <alignment horizontal="left" vertical="center"/>
    </xf>
    <xf numFmtId="49" fontId="4" fillId="4" borderId="1" xfId="6" applyNumberFormat="1" applyFont="1" applyFill="1" applyBorder="1" applyAlignment="1">
      <alignment horizontal="left" vertical="center"/>
    </xf>
    <xf numFmtId="49" fontId="4" fillId="0" borderId="1" xfId="6" applyNumberFormat="1" applyFont="1" applyFill="1" applyBorder="1" applyAlignment="1">
      <alignment horizontal="left" vertical="center"/>
    </xf>
    <xf numFmtId="49" fontId="4" fillId="0" borderId="1" xfId="6" applyNumberFormat="1" applyFont="1" applyBorder="1" applyAlignment="1">
      <alignment horizontal="left" vertical="center"/>
    </xf>
    <xf numFmtId="49" fontId="2" fillId="4" borderId="1" xfId="6" applyNumberFormat="1" applyFont="1" applyFill="1" applyBorder="1" applyAlignment="1">
      <alignment horizontal="center" vertical="center"/>
    </xf>
    <xf numFmtId="49" fontId="2" fillId="0" borderId="1" xfId="6" applyNumberFormat="1" applyFont="1" applyFill="1" applyBorder="1" applyAlignment="1">
      <alignment horizontal="center" vertical="center"/>
    </xf>
    <xf numFmtId="49" fontId="4" fillId="4" borderId="1" xfId="6" applyNumberFormat="1" applyFont="1" applyFill="1" applyBorder="1" applyAlignment="1">
      <alignment horizontal="center" vertical="center"/>
    </xf>
    <xf numFmtId="49" fontId="4" fillId="0" borderId="1" xfId="6" applyNumberFormat="1" applyFont="1" applyFill="1" applyBorder="1" applyAlignment="1">
      <alignment horizontal="center" vertical="center"/>
    </xf>
    <xf numFmtId="0" fontId="1" fillId="4" borderId="1" xfId="6" applyFont="1" applyFill="1" applyBorder="1" applyAlignment="1">
      <alignment horizontal="right" vertical="center"/>
    </xf>
    <xf numFmtId="0" fontId="12" fillId="11" borderId="0" xfId="0" applyFont="1" applyFill="1" applyAlignment="1">
      <alignment vertical="center"/>
    </xf>
    <xf numFmtId="0" fontId="2" fillId="0" borderId="0" xfId="0" applyFont="1" applyFill="1" applyBorder="1" applyAlignment="1">
      <alignment horizontal="justify" vertical="center" wrapText="1"/>
    </xf>
    <xf numFmtId="0" fontId="2" fillId="4" borderId="0" xfId="0" applyFont="1" applyFill="1" applyBorder="1" applyAlignment="1">
      <alignment horizontal="justify" vertical="center" wrapText="1"/>
    </xf>
    <xf numFmtId="0" fontId="1" fillId="4" borderId="0" xfId="0" applyFont="1" applyFill="1" applyBorder="1" applyAlignment="1">
      <alignment horizontal="justify" vertical="center" wrapText="1"/>
    </xf>
    <xf numFmtId="0" fontId="1" fillId="7" borderId="0" xfId="0" applyFont="1" applyFill="1" applyBorder="1" applyAlignment="1">
      <alignment horizontal="justify" vertical="center" wrapText="1"/>
    </xf>
    <xf numFmtId="49" fontId="2" fillId="7" borderId="0" xfId="0" applyNumberFormat="1" applyFont="1" applyFill="1" applyBorder="1" applyAlignment="1">
      <alignment horizontal="left" vertical="center"/>
    </xf>
    <xf numFmtId="0" fontId="3" fillId="4" borderId="0" xfId="0" applyFont="1" applyFill="1" applyAlignment="1">
      <alignment vertical="center"/>
    </xf>
    <xf numFmtId="49" fontId="2" fillId="13" borderId="3" xfId="6" applyNumberFormat="1" applyFont="1" applyFill="1" applyBorder="1" applyAlignment="1">
      <alignment horizontal="center" vertical="center"/>
    </xf>
    <xf numFmtId="49" fontId="2" fillId="13" borderId="5" xfId="6" applyNumberFormat="1" applyFont="1" applyFill="1" applyBorder="1" applyAlignment="1">
      <alignment horizontal="center" vertical="center"/>
    </xf>
    <xf numFmtId="0" fontId="12" fillId="11" borderId="0" xfId="0" applyFont="1" applyFill="1" applyAlignment="1">
      <alignment horizontal="left" vertical="center" wrapText="1"/>
    </xf>
    <xf numFmtId="0" fontId="12" fillId="7" borderId="0" xfId="0" applyFont="1" applyFill="1" applyAlignment="1">
      <alignment horizontal="left" vertical="center" wrapText="1"/>
    </xf>
    <xf numFmtId="0" fontId="4" fillId="12" borderId="3" xfId="0" applyFont="1" applyFill="1" applyBorder="1" applyAlignment="1">
      <alignment horizontal="center" vertical="center"/>
    </xf>
    <xf numFmtId="0" fontId="4" fillId="12" borderId="5" xfId="0" applyFont="1" applyFill="1" applyBorder="1" applyAlignment="1">
      <alignment horizontal="center" vertical="center"/>
    </xf>
    <xf numFmtId="0" fontId="1" fillId="0" borderId="0" xfId="0" applyFont="1" applyFill="1" applyBorder="1" applyAlignment="1">
      <alignment horizontal="justify" vertical="center" wrapText="1"/>
    </xf>
    <xf numFmtId="0" fontId="3" fillId="4" borderId="0" xfId="0" applyFont="1" applyFill="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4" fillId="4"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V46"/>
  <sheetViews>
    <sheetView zoomScale="80" zoomScaleNormal="80" workbookViewId="0">
      <selection sqref="A1:D1"/>
    </sheetView>
  </sheetViews>
  <sheetFormatPr baseColWidth="10" defaultRowHeight="14.25" x14ac:dyDescent="0.25"/>
  <cols>
    <col min="1" max="1" width="4.140625" style="78" customWidth="1"/>
    <col min="2" max="2" width="33" style="7" customWidth="1"/>
    <col min="3" max="4" width="31.85546875" style="7" customWidth="1"/>
    <col min="5" max="5" width="27.140625" style="7" customWidth="1"/>
    <col min="6" max="6" width="37.7109375" style="7" customWidth="1"/>
    <col min="7" max="7" width="11.42578125" style="7"/>
    <col min="8" max="8" width="12.140625" style="7" customWidth="1"/>
    <col min="9" max="9" width="12.7109375" style="7" customWidth="1"/>
    <col min="10" max="16384" width="11.42578125" style="7"/>
  </cols>
  <sheetData>
    <row r="1" spans="1:256" x14ac:dyDescent="0.25">
      <c r="A1" s="100" t="s">
        <v>6</v>
      </c>
      <c r="B1" s="100"/>
      <c r="C1" s="100"/>
      <c r="D1" s="100"/>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row>
    <row r="2" spans="1:256" x14ac:dyDescent="0.25">
      <c r="A2" s="101" t="s">
        <v>269</v>
      </c>
      <c r="B2" s="101" t="s">
        <v>269</v>
      </c>
      <c r="C2" s="101" t="s">
        <v>269</v>
      </c>
      <c r="D2" s="101" t="s">
        <v>269</v>
      </c>
      <c r="E2" s="79"/>
      <c r="F2" s="79"/>
      <c r="G2" s="79"/>
      <c r="H2" s="79"/>
      <c r="I2" s="79"/>
      <c r="J2" s="79"/>
      <c r="K2" s="79"/>
      <c r="L2" s="79"/>
      <c r="M2" s="79"/>
      <c r="N2" s="79"/>
      <c r="O2" s="79"/>
      <c r="P2" s="79"/>
      <c r="Q2" s="79"/>
      <c r="R2" s="79"/>
      <c r="S2" s="79"/>
      <c r="T2" s="79"/>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row>
    <row r="3" spans="1:256" x14ac:dyDescent="0.25">
      <c r="A3" s="101" t="s">
        <v>270</v>
      </c>
      <c r="B3" s="101" t="s">
        <v>270</v>
      </c>
      <c r="C3" s="101" t="s">
        <v>270</v>
      </c>
      <c r="D3" s="101" t="s">
        <v>270</v>
      </c>
      <c r="E3" s="79"/>
      <c r="F3" s="79"/>
      <c r="G3" s="32"/>
      <c r="H3" s="32"/>
      <c r="I3" s="79"/>
      <c r="J3" s="79"/>
      <c r="K3" s="79"/>
      <c r="L3" s="79"/>
      <c r="M3" s="79"/>
      <c r="N3" s="79"/>
      <c r="O3" s="79"/>
      <c r="P3" s="79"/>
      <c r="Q3" s="79"/>
      <c r="R3" s="79"/>
      <c r="S3" s="79"/>
      <c r="T3" s="79"/>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row>
    <row r="4" spans="1:256" x14ac:dyDescent="0.25">
      <c r="A4" s="101" t="s">
        <v>11</v>
      </c>
      <c r="B4" s="101"/>
      <c r="C4" s="101"/>
      <c r="D4" s="101"/>
      <c r="E4" s="79"/>
      <c r="F4" s="79"/>
      <c r="G4" s="79"/>
      <c r="H4" s="32"/>
      <c r="I4" s="79"/>
      <c r="J4" s="79"/>
      <c r="K4" s="79"/>
      <c r="L4" s="79"/>
      <c r="M4" s="79"/>
      <c r="N4" s="79"/>
      <c r="O4" s="79"/>
      <c r="P4" s="79"/>
      <c r="Q4" s="79"/>
      <c r="R4" s="79"/>
      <c r="S4" s="79"/>
      <c r="T4" s="79"/>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row>
    <row r="5" spans="1:256" x14ac:dyDescent="0.25">
      <c r="A5" s="101" t="s">
        <v>12</v>
      </c>
      <c r="B5" s="101"/>
      <c r="C5" s="101"/>
      <c r="D5" s="101"/>
      <c r="E5" s="79"/>
      <c r="F5" s="79"/>
      <c r="G5" s="79"/>
      <c r="H5" s="32"/>
      <c r="I5" s="79"/>
      <c r="J5" s="79"/>
      <c r="K5" s="79"/>
      <c r="L5" s="79"/>
      <c r="M5" s="79"/>
      <c r="N5" s="79"/>
      <c r="O5" s="79"/>
      <c r="P5" s="79"/>
      <c r="Q5" s="79"/>
      <c r="R5" s="79"/>
      <c r="S5" s="79"/>
      <c r="T5" s="79"/>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row>
    <row r="6" spans="1:256" ht="14.25" customHeight="1" x14ac:dyDescent="0.25">
      <c r="A6" s="100" t="s">
        <v>271</v>
      </c>
      <c r="B6" s="100"/>
      <c r="C6" s="100"/>
      <c r="D6" s="100"/>
      <c r="E6" s="79"/>
      <c r="F6" s="79"/>
      <c r="G6" s="79"/>
      <c r="H6" s="32"/>
      <c r="I6" s="79"/>
      <c r="J6" s="79"/>
      <c r="K6" s="79"/>
      <c r="L6" s="79"/>
      <c r="M6" s="79"/>
      <c r="N6" s="79"/>
      <c r="O6" s="79"/>
      <c r="P6" s="79"/>
      <c r="Q6" s="79"/>
      <c r="R6" s="79"/>
      <c r="S6" s="79"/>
      <c r="T6" s="79"/>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c r="IR6" s="100"/>
      <c r="IS6" s="100"/>
      <c r="IT6" s="100"/>
      <c r="IU6" s="100"/>
      <c r="IV6" s="100"/>
    </row>
    <row r="7" spans="1:256" ht="14.25" customHeight="1" x14ac:dyDescent="0.25">
      <c r="A7" s="100" t="s">
        <v>272</v>
      </c>
      <c r="B7" s="100"/>
      <c r="C7" s="100"/>
      <c r="D7" s="100"/>
      <c r="E7" s="79"/>
      <c r="F7" s="79"/>
      <c r="G7" s="79"/>
      <c r="H7" s="79"/>
      <c r="I7" s="79"/>
      <c r="J7" s="79"/>
      <c r="K7" s="79"/>
      <c r="L7" s="79"/>
      <c r="M7" s="79"/>
      <c r="N7" s="79"/>
      <c r="O7" s="79"/>
      <c r="P7" s="79"/>
      <c r="Q7" s="79"/>
      <c r="R7" s="79"/>
      <c r="S7" s="79"/>
      <c r="T7" s="79"/>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c r="IR7" s="100"/>
      <c r="IS7" s="100"/>
      <c r="IT7" s="100"/>
      <c r="IU7" s="100"/>
      <c r="IV7" s="100"/>
    </row>
    <row r="8" spans="1:256" x14ac:dyDescent="0.25">
      <c r="A8" s="101" t="s">
        <v>179</v>
      </c>
      <c r="B8" s="101"/>
      <c r="C8" s="101"/>
      <c r="D8" s="101"/>
      <c r="E8" s="79"/>
      <c r="F8" s="79"/>
      <c r="G8" s="79"/>
      <c r="H8" s="32"/>
      <c r="I8" s="79"/>
      <c r="J8" s="79"/>
      <c r="K8" s="79"/>
      <c r="L8" s="79"/>
      <c r="M8" s="79"/>
      <c r="N8" s="79"/>
      <c r="O8" s="79"/>
      <c r="P8" s="79"/>
      <c r="Q8" s="79"/>
      <c r="R8" s="79"/>
      <c r="S8" s="79"/>
      <c r="T8" s="79"/>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row>
    <row r="9" spans="1:256" ht="14.25" customHeight="1" x14ac:dyDescent="0.25">
      <c r="A9" s="100" t="s">
        <v>277</v>
      </c>
      <c r="B9" s="100"/>
      <c r="C9" s="100"/>
      <c r="D9" s="100"/>
      <c r="E9" s="79"/>
      <c r="F9" s="79"/>
      <c r="G9" s="79"/>
      <c r="H9" s="79"/>
      <c r="I9" s="79"/>
      <c r="J9" s="79"/>
      <c r="K9" s="79"/>
      <c r="L9" s="79"/>
      <c r="M9" s="79"/>
      <c r="N9" s="79"/>
      <c r="O9" s="79"/>
      <c r="P9" s="79"/>
      <c r="Q9" s="79"/>
      <c r="R9" s="79"/>
      <c r="S9" s="79"/>
      <c r="T9" s="79"/>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row>
    <row r="10" spans="1:256" s="75" customFormat="1" ht="14.25" customHeight="1" x14ac:dyDescent="0.25">
      <c r="A10" s="91" t="s">
        <v>212</v>
      </c>
      <c r="B10" s="91"/>
      <c r="C10" s="91"/>
      <c r="D10" s="91"/>
      <c r="E10" s="79"/>
      <c r="F10" s="79"/>
      <c r="G10" s="79"/>
      <c r="H10" s="79"/>
      <c r="I10" s="79"/>
      <c r="J10" s="79"/>
      <c r="K10" s="79"/>
      <c r="L10" s="79"/>
      <c r="M10" s="79"/>
      <c r="N10" s="79"/>
      <c r="O10" s="79"/>
      <c r="P10" s="79"/>
      <c r="Q10" s="79"/>
      <c r="R10" s="79"/>
      <c r="S10" s="79"/>
      <c r="T10" s="79"/>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row>
    <row r="12" spans="1:256" ht="15" x14ac:dyDescent="0.25">
      <c r="A12" s="102" t="s">
        <v>92</v>
      </c>
      <c r="B12" s="102"/>
      <c r="C12" s="103"/>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row>
    <row r="13" spans="1:256" ht="15" x14ac:dyDescent="0.25">
      <c r="A13" s="86" t="s">
        <v>226</v>
      </c>
      <c r="B13" s="82" t="s">
        <v>279</v>
      </c>
      <c r="C13" s="81" t="s">
        <v>176</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row>
    <row r="14" spans="1:256" s="79" customFormat="1" ht="15" x14ac:dyDescent="0.25">
      <c r="A14" s="86" t="s">
        <v>227</v>
      </c>
      <c r="B14" s="82" t="s">
        <v>267</v>
      </c>
      <c r="C14" s="90" t="s">
        <v>268</v>
      </c>
    </row>
    <row r="15" spans="1:256" ht="15" x14ac:dyDescent="0.25">
      <c r="A15" s="86" t="s">
        <v>235</v>
      </c>
      <c r="B15" s="83" t="s">
        <v>280</v>
      </c>
      <c r="C15" s="8">
        <v>70000000</v>
      </c>
      <c r="D15" s="32"/>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row>
    <row r="16" spans="1:256" ht="15" x14ac:dyDescent="0.25">
      <c r="A16" s="86" t="s">
        <v>228</v>
      </c>
      <c r="B16" s="83" t="s">
        <v>236</v>
      </c>
      <c r="C16" s="8">
        <v>16169.996666666668</v>
      </c>
      <c r="D16" s="4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row>
    <row r="17" spans="1:256" ht="15" x14ac:dyDescent="0.25">
      <c r="A17" s="86" t="s">
        <v>229</v>
      </c>
      <c r="B17" s="83" t="s">
        <v>237</v>
      </c>
      <c r="C17" s="8">
        <v>15561.996666666668</v>
      </c>
      <c r="D17" s="49"/>
      <c r="E17" s="50"/>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row>
    <row r="18" spans="1:256" ht="15" x14ac:dyDescent="0.25">
      <c r="A18" s="87" t="s">
        <v>230</v>
      </c>
      <c r="B18" s="84" t="s">
        <v>238</v>
      </c>
      <c r="C18" s="8">
        <v>69984438.00333333</v>
      </c>
      <c r="D18" s="32"/>
      <c r="E18" s="55"/>
      <c r="F18" s="79"/>
    </row>
    <row r="19" spans="1:256" ht="15" x14ac:dyDescent="0.25">
      <c r="A19" s="87" t="s">
        <v>231</v>
      </c>
      <c r="B19" s="84" t="s">
        <v>239</v>
      </c>
      <c r="C19" s="29">
        <v>15561.996666666668</v>
      </c>
      <c r="D19" s="79"/>
      <c r="E19" s="79"/>
      <c r="F19" s="79"/>
    </row>
    <row r="20" spans="1:256" ht="15" x14ac:dyDescent="0.25">
      <c r="A20" s="87" t="s">
        <v>232</v>
      </c>
      <c r="B20" s="84" t="s">
        <v>240</v>
      </c>
      <c r="C20" s="29">
        <v>51862</v>
      </c>
      <c r="D20" s="32"/>
      <c r="E20" s="79"/>
      <c r="F20" s="79"/>
    </row>
    <row r="21" spans="1:256" ht="15" x14ac:dyDescent="0.25">
      <c r="A21" s="87" t="s">
        <v>233</v>
      </c>
      <c r="B21" s="85" t="s">
        <v>241</v>
      </c>
      <c r="C21" s="8">
        <v>0</v>
      </c>
      <c r="D21" s="79"/>
      <c r="E21" s="79"/>
      <c r="F21" s="79"/>
    </row>
    <row r="22" spans="1:256" ht="15" x14ac:dyDescent="0.25">
      <c r="A22" s="86" t="s">
        <v>234</v>
      </c>
      <c r="B22" s="83" t="s">
        <v>242</v>
      </c>
      <c r="C22" s="8" t="s">
        <v>127</v>
      </c>
      <c r="D22" s="79"/>
      <c r="E22" s="79"/>
      <c r="F22" s="79"/>
    </row>
    <row r="24" spans="1:256" x14ac:dyDescent="0.25">
      <c r="A24" s="79"/>
      <c r="B24" s="97"/>
      <c r="C24" s="97"/>
      <c r="D24" s="97"/>
      <c r="E24" s="97"/>
      <c r="F24" s="97"/>
    </row>
    <row r="25" spans="1:256" ht="15" x14ac:dyDescent="0.25">
      <c r="A25" s="98" t="s">
        <v>183</v>
      </c>
      <c r="B25" s="99"/>
      <c r="C25" s="69" t="s">
        <v>184</v>
      </c>
      <c r="D25" s="69" t="s">
        <v>180</v>
      </c>
      <c r="E25" s="69" t="s">
        <v>181</v>
      </c>
      <c r="F25" s="69" t="s">
        <v>182</v>
      </c>
    </row>
    <row r="26" spans="1:256" ht="15" x14ac:dyDescent="0.25">
      <c r="A26" s="88" t="s">
        <v>273</v>
      </c>
      <c r="B26" s="83" t="s">
        <v>281</v>
      </c>
      <c r="C26" s="8">
        <v>31500000</v>
      </c>
      <c r="D26" s="8">
        <v>14000000</v>
      </c>
      <c r="E26" s="8">
        <v>1000000</v>
      </c>
      <c r="F26" s="8">
        <v>23500000</v>
      </c>
    </row>
    <row r="27" spans="1:256" ht="15" x14ac:dyDescent="0.25">
      <c r="A27" s="88" t="s">
        <v>228</v>
      </c>
      <c r="B27" s="83" t="s">
        <v>236</v>
      </c>
      <c r="C27" s="6">
        <v>0</v>
      </c>
      <c r="D27" s="6">
        <v>0</v>
      </c>
      <c r="E27" s="6">
        <v>0</v>
      </c>
      <c r="F27" s="6">
        <v>16169.996666666668</v>
      </c>
    </row>
    <row r="28" spans="1:256" ht="15" x14ac:dyDescent="0.25">
      <c r="A28" s="88" t="s">
        <v>229</v>
      </c>
      <c r="B28" s="83" t="s">
        <v>237</v>
      </c>
      <c r="C28" s="6">
        <v>0</v>
      </c>
      <c r="D28" s="6">
        <v>0</v>
      </c>
      <c r="E28" s="6">
        <v>0</v>
      </c>
      <c r="F28" s="6">
        <v>15561.996666666668</v>
      </c>
    </row>
    <row r="29" spans="1:256" ht="15" x14ac:dyDescent="0.25">
      <c r="A29" s="89" t="s">
        <v>230</v>
      </c>
      <c r="B29" s="84" t="s">
        <v>238</v>
      </c>
      <c r="C29" s="8">
        <v>31500000</v>
      </c>
      <c r="D29" s="8">
        <v>14000000</v>
      </c>
      <c r="E29" s="8">
        <v>1000000</v>
      </c>
      <c r="F29" s="8">
        <v>23484438.003333334</v>
      </c>
    </row>
    <row r="30" spans="1:256" ht="15" x14ac:dyDescent="0.25">
      <c r="A30" s="89" t="s">
        <v>231</v>
      </c>
      <c r="B30" s="84" t="s">
        <v>239</v>
      </c>
      <c r="C30" s="6">
        <v>0</v>
      </c>
      <c r="D30" s="6">
        <v>0</v>
      </c>
      <c r="E30" s="6">
        <v>0</v>
      </c>
      <c r="F30" s="6">
        <v>15561.996666666668</v>
      </c>
    </row>
    <row r="31" spans="1:256" ht="15" x14ac:dyDescent="0.25">
      <c r="A31" s="89" t="s">
        <v>232</v>
      </c>
      <c r="B31" s="84" t="s">
        <v>240</v>
      </c>
      <c r="C31" s="6">
        <v>0</v>
      </c>
      <c r="D31" s="6">
        <v>0</v>
      </c>
      <c r="E31" s="6">
        <v>0</v>
      </c>
      <c r="F31" s="6">
        <v>51862</v>
      </c>
    </row>
    <row r="32" spans="1:256" ht="15" x14ac:dyDescent="0.25">
      <c r="A32" s="89" t="s">
        <v>233</v>
      </c>
      <c r="B32" s="85" t="s">
        <v>241</v>
      </c>
      <c r="C32" s="8">
        <v>0</v>
      </c>
      <c r="D32" s="8">
        <v>0</v>
      </c>
      <c r="E32" s="8">
        <v>0</v>
      </c>
      <c r="F32" s="8">
        <v>0</v>
      </c>
    </row>
    <row r="33" spans="1:20" ht="15" x14ac:dyDescent="0.25">
      <c r="A33" s="88" t="s">
        <v>234</v>
      </c>
      <c r="B33" s="83" t="s">
        <v>242</v>
      </c>
      <c r="C33" s="8">
        <v>31500000</v>
      </c>
      <c r="D33" s="8">
        <v>14000000</v>
      </c>
      <c r="E33" s="8">
        <v>1000000</v>
      </c>
      <c r="F33" s="8">
        <v>23484438.003333334</v>
      </c>
    </row>
    <row r="34" spans="1:20" s="76" customFormat="1" ht="15" x14ac:dyDescent="0.25">
      <c r="A34" s="79"/>
      <c r="B34" s="77"/>
      <c r="C34" s="80"/>
      <c r="D34" s="80"/>
      <c r="E34" s="80"/>
      <c r="F34" s="80"/>
      <c r="G34" s="79"/>
      <c r="H34" s="79"/>
      <c r="I34" s="79"/>
      <c r="J34" s="79"/>
      <c r="K34" s="79"/>
      <c r="L34" s="79"/>
      <c r="M34" s="79"/>
      <c r="N34" s="79"/>
      <c r="O34" s="79"/>
      <c r="P34" s="79"/>
      <c r="Q34" s="79"/>
      <c r="R34" s="79"/>
      <c r="S34" s="79"/>
      <c r="T34" s="79"/>
    </row>
    <row r="35" spans="1:20" s="67" customFormat="1" ht="20.100000000000001" customHeight="1" x14ac:dyDescent="0.25">
      <c r="A35" s="96" t="s">
        <v>13</v>
      </c>
      <c r="B35" s="96"/>
      <c r="C35" s="96"/>
      <c r="D35" s="96"/>
      <c r="E35" s="79"/>
      <c r="F35" s="79"/>
      <c r="G35" s="79"/>
      <c r="H35" s="79"/>
      <c r="M35" s="79"/>
      <c r="N35" s="79"/>
      <c r="O35" s="79"/>
      <c r="P35" s="79"/>
      <c r="Q35" s="79"/>
      <c r="R35" s="79"/>
      <c r="S35" s="79"/>
      <c r="T35" s="79"/>
    </row>
    <row r="36" spans="1:20" s="67" customFormat="1" ht="20.100000000000001" customHeight="1" x14ac:dyDescent="0.25">
      <c r="A36" s="95" t="s">
        <v>174</v>
      </c>
      <c r="B36" s="95"/>
      <c r="C36" s="95"/>
      <c r="D36" s="95"/>
      <c r="E36" s="79"/>
      <c r="F36" s="79"/>
      <c r="G36" s="79"/>
      <c r="H36" s="79"/>
      <c r="M36" s="79"/>
      <c r="N36" s="79"/>
      <c r="O36" s="79"/>
      <c r="P36" s="79"/>
      <c r="Q36" s="79"/>
      <c r="R36" s="79"/>
      <c r="S36" s="79"/>
      <c r="T36" s="79"/>
    </row>
    <row r="37" spans="1:20" s="67" customFormat="1" ht="20.100000000000001" customHeight="1" x14ac:dyDescent="0.25">
      <c r="A37" s="95" t="s">
        <v>274</v>
      </c>
      <c r="B37" s="95"/>
      <c r="C37" s="95"/>
      <c r="D37" s="95"/>
      <c r="E37" s="79"/>
      <c r="F37" s="79"/>
      <c r="G37" s="79"/>
      <c r="H37" s="79"/>
      <c r="M37" s="79"/>
      <c r="N37" s="79"/>
      <c r="O37" s="79"/>
      <c r="P37" s="79"/>
      <c r="Q37" s="79"/>
      <c r="R37" s="79"/>
      <c r="S37" s="79"/>
      <c r="T37" s="79"/>
    </row>
    <row r="38" spans="1:20" s="67" customFormat="1" ht="30" customHeight="1" x14ac:dyDescent="0.25">
      <c r="A38" s="95" t="s">
        <v>275</v>
      </c>
      <c r="B38" s="95"/>
      <c r="C38" s="95"/>
      <c r="D38" s="95"/>
    </row>
    <row r="39" spans="1:20" s="67" customFormat="1" ht="34.5" customHeight="1" x14ac:dyDescent="0.25">
      <c r="A39" s="95" t="s">
        <v>276</v>
      </c>
      <c r="B39" s="95"/>
      <c r="C39" s="95"/>
      <c r="D39" s="95"/>
    </row>
    <row r="40" spans="1:20" ht="66" customHeight="1" x14ac:dyDescent="0.25">
      <c r="A40" s="95" t="s">
        <v>186</v>
      </c>
      <c r="B40" s="95"/>
      <c r="C40" s="95"/>
      <c r="D40" s="95"/>
      <c r="E40" s="79"/>
      <c r="F40" s="79"/>
      <c r="G40" s="79"/>
      <c r="H40" s="79"/>
      <c r="I40" s="79"/>
      <c r="J40" s="79"/>
      <c r="K40" s="79"/>
      <c r="L40" s="79"/>
      <c r="M40" s="79"/>
      <c r="N40" s="79"/>
      <c r="O40" s="79"/>
      <c r="P40" s="79"/>
      <c r="Q40" s="79"/>
      <c r="R40" s="79"/>
      <c r="S40" s="79"/>
      <c r="T40" s="79"/>
    </row>
    <row r="41" spans="1:20" s="67" customFormat="1" ht="99.75" customHeight="1" x14ac:dyDescent="0.25">
      <c r="A41" s="92" t="s">
        <v>224</v>
      </c>
      <c r="B41" s="92"/>
      <c r="C41" s="92"/>
      <c r="D41" s="92"/>
    </row>
    <row r="42" spans="1:20" s="67" customFormat="1" ht="30.75" customHeight="1" x14ac:dyDescent="0.25">
      <c r="A42" s="93" t="s">
        <v>175</v>
      </c>
      <c r="B42" s="93"/>
      <c r="C42" s="93"/>
      <c r="D42" s="93"/>
    </row>
    <row r="43" spans="1:20" s="67" customFormat="1" ht="108" customHeight="1" x14ac:dyDescent="0.25">
      <c r="A43" s="94" t="s">
        <v>215</v>
      </c>
      <c r="B43" s="94"/>
      <c r="C43" s="94"/>
      <c r="D43" s="94"/>
    </row>
    <row r="44" spans="1:20" s="67" customFormat="1" ht="172.5" customHeight="1" x14ac:dyDescent="0.25">
      <c r="A44" s="94" t="s">
        <v>225</v>
      </c>
      <c r="B44" s="94"/>
      <c r="C44" s="94"/>
      <c r="D44" s="94"/>
    </row>
    <row r="45" spans="1:20" s="67" customFormat="1" ht="57.75" customHeight="1" x14ac:dyDescent="0.25">
      <c r="A45" s="95" t="s">
        <v>187</v>
      </c>
      <c r="B45" s="95"/>
      <c r="C45" s="95"/>
      <c r="D45" s="95"/>
    </row>
    <row r="46" spans="1:20" s="67" customFormat="1" ht="69" customHeight="1" x14ac:dyDescent="0.25">
      <c r="A46" s="92" t="s">
        <v>185</v>
      </c>
      <c r="B46" s="104"/>
      <c r="C46" s="104"/>
      <c r="D46" s="104"/>
    </row>
  </sheetData>
  <mergeCells count="555">
    <mergeCell ref="A46:D46"/>
    <mergeCell ref="IK10:IN10"/>
    <mergeCell ref="IO10:IR10"/>
    <mergeCell ref="IS10:IV10"/>
    <mergeCell ref="HM10:HP10"/>
    <mergeCell ref="HQ10:HT10"/>
    <mergeCell ref="HU10:HX10"/>
    <mergeCell ref="HY10:IB10"/>
    <mergeCell ref="IC10:IF10"/>
    <mergeCell ref="IG10:IJ10"/>
    <mergeCell ref="GO10:GR10"/>
    <mergeCell ref="GS10:GV10"/>
    <mergeCell ref="GW10:GZ10"/>
    <mergeCell ref="HA10:HD10"/>
    <mergeCell ref="HE10:HH10"/>
    <mergeCell ref="HI10:HL10"/>
    <mergeCell ref="FQ10:FT10"/>
    <mergeCell ref="FU10:FX10"/>
    <mergeCell ref="FY10:GB10"/>
    <mergeCell ref="GC10:GF10"/>
    <mergeCell ref="GG10:GJ10"/>
    <mergeCell ref="GK10:GN10"/>
    <mergeCell ref="ES10:EV10"/>
    <mergeCell ref="EW10:EZ10"/>
    <mergeCell ref="FA10:FD10"/>
    <mergeCell ref="FE10:FH10"/>
    <mergeCell ref="FI10:FL10"/>
    <mergeCell ref="FM10:FP10"/>
    <mergeCell ref="DU10:DX10"/>
    <mergeCell ref="DY10:EB10"/>
    <mergeCell ref="EC10:EF10"/>
    <mergeCell ref="EG10:EJ10"/>
    <mergeCell ref="EK10:EN10"/>
    <mergeCell ref="EO10:ER10"/>
    <mergeCell ref="DA10:DD10"/>
    <mergeCell ref="DE10:DH10"/>
    <mergeCell ref="DI10:DL10"/>
    <mergeCell ref="DM10:DP10"/>
    <mergeCell ref="DQ10:DT10"/>
    <mergeCell ref="BY10:CB10"/>
    <mergeCell ref="CC10:CF10"/>
    <mergeCell ref="CG10:CJ10"/>
    <mergeCell ref="CK10:CN10"/>
    <mergeCell ref="CO10:CR10"/>
    <mergeCell ref="CS10:CV10"/>
    <mergeCell ref="BA10:BD10"/>
    <mergeCell ref="BE10:BH10"/>
    <mergeCell ref="BI10:BL10"/>
    <mergeCell ref="BM10:BP10"/>
    <mergeCell ref="BQ10:BT10"/>
    <mergeCell ref="BU10:BX10"/>
    <mergeCell ref="IS9:IV9"/>
    <mergeCell ref="U10:X10"/>
    <mergeCell ref="Y10:AB10"/>
    <mergeCell ref="AC10:AF10"/>
    <mergeCell ref="AG10:AJ10"/>
    <mergeCell ref="AK10:AN10"/>
    <mergeCell ref="AO10:AR10"/>
    <mergeCell ref="AS10:AV10"/>
    <mergeCell ref="AW10:AZ10"/>
    <mergeCell ref="HU9:HX9"/>
    <mergeCell ref="HY9:IB9"/>
    <mergeCell ref="IC9:IF9"/>
    <mergeCell ref="IG9:IJ9"/>
    <mergeCell ref="IK9:IN9"/>
    <mergeCell ref="IO9:IR9"/>
    <mergeCell ref="GW9:GZ9"/>
    <mergeCell ref="HA9:HD9"/>
    <mergeCell ref="CW10:CZ10"/>
    <mergeCell ref="HE9:HH9"/>
    <mergeCell ref="HI9:HL9"/>
    <mergeCell ref="HM9:HP9"/>
    <mergeCell ref="HQ9:HT9"/>
    <mergeCell ref="FY9:GB9"/>
    <mergeCell ref="GC9:GF9"/>
    <mergeCell ref="GG9:GJ9"/>
    <mergeCell ref="GK9:GN9"/>
    <mergeCell ref="GO9:GR9"/>
    <mergeCell ref="GS9:GV9"/>
    <mergeCell ref="FA9:FD9"/>
    <mergeCell ref="FE9:FH9"/>
    <mergeCell ref="FI9:FL9"/>
    <mergeCell ref="FM9:FP9"/>
    <mergeCell ref="FQ9:FT9"/>
    <mergeCell ref="FU9:FX9"/>
    <mergeCell ref="EC9:EF9"/>
    <mergeCell ref="EG9:EJ9"/>
    <mergeCell ref="EK9:EN9"/>
    <mergeCell ref="EO9:ER9"/>
    <mergeCell ref="ES9:EV9"/>
    <mergeCell ref="EW9:EZ9"/>
    <mergeCell ref="DE9:DH9"/>
    <mergeCell ref="DI9:DL9"/>
    <mergeCell ref="DM9:DP9"/>
    <mergeCell ref="DQ9:DT9"/>
    <mergeCell ref="DU9:DX9"/>
    <mergeCell ref="DY9:EB9"/>
    <mergeCell ref="CG9:CJ9"/>
    <mergeCell ref="CK9:CN9"/>
    <mergeCell ref="CO9:CR9"/>
    <mergeCell ref="CS9:CV9"/>
    <mergeCell ref="CW9:CZ9"/>
    <mergeCell ref="DA9:DD9"/>
    <mergeCell ref="BI9:BL9"/>
    <mergeCell ref="BM9:BP9"/>
    <mergeCell ref="BQ9:BT9"/>
    <mergeCell ref="BU9:BX9"/>
    <mergeCell ref="BY9:CB9"/>
    <mergeCell ref="CC9:CF9"/>
    <mergeCell ref="AK9:AN9"/>
    <mergeCell ref="AO9:AR9"/>
    <mergeCell ref="AS9:AV9"/>
    <mergeCell ref="AW9:AZ9"/>
    <mergeCell ref="BA9:BD9"/>
    <mergeCell ref="BE9:BH9"/>
    <mergeCell ref="IC8:IF8"/>
    <mergeCell ref="IG8:IJ8"/>
    <mergeCell ref="IK8:IN8"/>
    <mergeCell ref="IO8:IR8"/>
    <mergeCell ref="IS8:IV8"/>
    <mergeCell ref="A9:D9"/>
    <mergeCell ref="U9:X9"/>
    <mergeCell ref="Y9:AB9"/>
    <mergeCell ref="AC9:AF9"/>
    <mergeCell ref="AG9:AJ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IK7:IN7"/>
    <mergeCell ref="IO7:IR7"/>
    <mergeCell ref="IS7:IV7"/>
    <mergeCell ref="A8:D8"/>
    <mergeCell ref="U8:X8"/>
    <mergeCell ref="Y8:AB8"/>
    <mergeCell ref="AC8:AF8"/>
    <mergeCell ref="AG8:AJ8"/>
    <mergeCell ref="AK8:AN8"/>
    <mergeCell ref="AO8:AR8"/>
    <mergeCell ref="HM7:HP7"/>
    <mergeCell ref="HQ7:HT7"/>
    <mergeCell ref="HU7:HX7"/>
    <mergeCell ref="HY7:IB7"/>
    <mergeCell ref="IC7:IF7"/>
    <mergeCell ref="IG7:IJ7"/>
    <mergeCell ref="GO7:GR7"/>
    <mergeCell ref="GS7:GV7"/>
    <mergeCell ref="GW7:GZ7"/>
    <mergeCell ref="HA7:HD7"/>
    <mergeCell ref="HE7:HH7"/>
    <mergeCell ref="HI7:HL7"/>
    <mergeCell ref="FQ7:FT7"/>
    <mergeCell ref="FU7:FX7"/>
    <mergeCell ref="FY7:GB7"/>
    <mergeCell ref="GC7:GF7"/>
    <mergeCell ref="GG7:GJ7"/>
    <mergeCell ref="GK7:GN7"/>
    <mergeCell ref="ES7:EV7"/>
    <mergeCell ref="EW7:EZ7"/>
    <mergeCell ref="FA7:FD7"/>
    <mergeCell ref="FE7:FH7"/>
    <mergeCell ref="FI7:FL7"/>
    <mergeCell ref="FM7:FP7"/>
    <mergeCell ref="DU7:DX7"/>
    <mergeCell ref="DY7:EB7"/>
    <mergeCell ref="EC7:EF7"/>
    <mergeCell ref="EG7:EJ7"/>
    <mergeCell ref="EK7:EN7"/>
    <mergeCell ref="EO7:ER7"/>
    <mergeCell ref="CW7:CZ7"/>
    <mergeCell ref="DA7:DD7"/>
    <mergeCell ref="DE7:DH7"/>
    <mergeCell ref="DI7:DL7"/>
    <mergeCell ref="DM7:DP7"/>
    <mergeCell ref="DQ7:DT7"/>
    <mergeCell ref="BY7:CB7"/>
    <mergeCell ref="CC7:CF7"/>
    <mergeCell ref="CG7:CJ7"/>
    <mergeCell ref="CK7:CN7"/>
    <mergeCell ref="CO7:CR7"/>
    <mergeCell ref="CS7:CV7"/>
    <mergeCell ref="BA7:BD7"/>
    <mergeCell ref="BE7:BH7"/>
    <mergeCell ref="BI7:BL7"/>
    <mergeCell ref="BM7:BP7"/>
    <mergeCell ref="BQ7:BT7"/>
    <mergeCell ref="BU7:BX7"/>
    <mergeCell ref="IS6:IV6"/>
    <mergeCell ref="A7:D7"/>
    <mergeCell ref="U7:X7"/>
    <mergeCell ref="Y7:AB7"/>
    <mergeCell ref="AC7:AF7"/>
    <mergeCell ref="AG7:AJ7"/>
    <mergeCell ref="AK7:AN7"/>
    <mergeCell ref="AO7:AR7"/>
    <mergeCell ref="AS7:AV7"/>
    <mergeCell ref="AW7:AZ7"/>
    <mergeCell ref="HU6:HX6"/>
    <mergeCell ref="HY6:IB6"/>
    <mergeCell ref="IC6:IF6"/>
    <mergeCell ref="IG6:IJ6"/>
    <mergeCell ref="IK6:IN6"/>
    <mergeCell ref="IO6:IR6"/>
    <mergeCell ref="GW6:GZ6"/>
    <mergeCell ref="HA6:HD6"/>
    <mergeCell ref="HE6:HH6"/>
    <mergeCell ref="HI6:HL6"/>
    <mergeCell ref="HM6:HP6"/>
    <mergeCell ref="HQ6:HT6"/>
    <mergeCell ref="FY6:GB6"/>
    <mergeCell ref="GC6:GF6"/>
    <mergeCell ref="GG6:GJ6"/>
    <mergeCell ref="GK6:GN6"/>
    <mergeCell ref="GO6:GR6"/>
    <mergeCell ref="GS6:GV6"/>
    <mergeCell ref="FA6:FD6"/>
    <mergeCell ref="FE6:FH6"/>
    <mergeCell ref="FI6:FL6"/>
    <mergeCell ref="FM6:FP6"/>
    <mergeCell ref="FQ6:FT6"/>
    <mergeCell ref="FU6:FX6"/>
    <mergeCell ref="EC6:EF6"/>
    <mergeCell ref="EG6:EJ6"/>
    <mergeCell ref="EK6:EN6"/>
    <mergeCell ref="EO6:ER6"/>
    <mergeCell ref="ES6:EV6"/>
    <mergeCell ref="EW6:EZ6"/>
    <mergeCell ref="DE6:DH6"/>
    <mergeCell ref="DI6:DL6"/>
    <mergeCell ref="DM6:DP6"/>
    <mergeCell ref="DQ6:DT6"/>
    <mergeCell ref="DU6:DX6"/>
    <mergeCell ref="DY6:EB6"/>
    <mergeCell ref="IC5:IF5"/>
    <mergeCell ref="IG5:IJ5"/>
    <mergeCell ref="IK5:IN5"/>
    <mergeCell ref="GC5:GF5"/>
    <mergeCell ref="EK5:EN5"/>
    <mergeCell ref="EO5:ER5"/>
    <mergeCell ref="ES5:EV5"/>
    <mergeCell ref="EW5:EZ5"/>
    <mergeCell ref="FA5:FD5"/>
    <mergeCell ref="FE5:FH5"/>
    <mergeCell ref="FQ5:FT5"/>
    <mergeCell ref="FU5:FX5"/>
    <mergeCell ref="FY5:GB5"/>
    <mergeCell ref="AS6:AV6"/>
    <mergeCell ref="AW6:AZ6"/>
    <mergeCell ref="BA6:BD6"/>
    <mergeCell ref="BE6:BH6"/>
    <mergeCell ref="DM5:DP5"/>
    <mergeCell ref="DQ5:DT5"/>
    <mergeCell ref="DU5:DX5"/>
    <mergeCell ref="BI6:BL6"/>
    <mergeCell ref="CC5:CF5"/>
    <mergeCell ref="BM6:BP6"/>
    <mergeCell ref="BQ6:BT6"/>
    <mergeCell ref="BU6:BX6"/>
    <mergeCell ref="BY6:CB6"/>
    <mergeCell ref="CC6:CF6"/>
    <mergeCell ref="CO5:CR5"/>
    <mergeCell ref="CS5:CV5"/>
    <mergeCell ref="CG6:CJ6"/>
    <mergeCell ref="CK6:CN6"/>
    <mergeCell ref="CO6:CR6"/>
    <mergeCell ref="CS6:CV6"/>
    <mergeCell ref="CW6:CZ6"/>
    <mergeCell ref="DA6:DD6"/>
    <mergeCell ref="CG5:CJ5"/>
    <mergeCell ref="CK5:CN5"/>
    <mergeCell ref="IO5:IR5"/>
    <mergeCell ref="IS5:IV5"/>
    <mergeCell ref="A6:D6"/>
    <mergeCell ref="U6:X6"/>
    <mergeCell ref="Y6:AB6"/>
    <mergeCell ref="AC6:AF6"/>
    <mergeCell ref="AG6:AJ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DY5:EB5"/>
    <mergeCell ref="EC5:EF5"/>
    <mergeCell ref="EG5:EJ5"/>
    <mergeCell ref="IK4:IN4"/>
    <mergeCell ref="IO4:IR4"/>
    <mergeCell ref="IS4:IV4"/>
    <mergeCell ref="HU4:HX4"/>
    <mergeCell ref="HY4:IB4"/>
    <mergeCell ref="IC4:IF4"/>
    <mergeCell ref="IG4:IJ4"/>
    <mergeCell ref="FE4:FH4"/>
    <mergeCell ref="FI4:FL4"/>
    <mergeCell ref="FM4:FP4"/>
    <mergeCell ref="HM4:HP4"/>
    <mergeCell ref="HQ4:HT4"/>
    <mergeCell ref="GO4:GR4"/>
    <mergeCell ref="GS4:GV4"/>
    <mergeCell ref="GW4:GZ4"/>
    <mergeCell ref="HA4:HD4"/>
    <mergeCell ref="HE4:HH4"/>
    <mergeCell ref="HI4:HL4"/>
    <mergeCell ref="FQ4:FT4"/>
    <mergeCell ref="FU4:FX4"/>
    <mergeCell ref="FY4:GB4"/>
    <mergeCell ref="GC4:GF4"/>
    <mergeCell ref="GG4:GJ4"/>
    <mergeCell ref="GK4:GN4"/>
    <mergeCell ref="ES4:EV4"/>
    <mergeCell ref="EW4:EZ4"/>
    <mergeCell ref="FA4:FD4"/>
    <mergeCell ref="AS5:AV5"/>
    <mergeCell ref="AW5:AZ5"/>
    <mergeCell ref="BA5:BD5"/>
    <mergeCell ref="BE5:BH5"/>
    <mergeCell ref="BI5:BL5"/>
    <mergeCell ref="BM5:BP5"/>
    <mergeCell ref="DU4:DX4"/>
    <mergeCell ref="DY4:EB4"/>
    <mergeCell ref="EC4:EF4"/>
    <mergeCell ref="EG4:EJ4"/>
    <mergeCell ref="EK4:EN4"/>
    <mergeCell ref="EO4:ER4"/>
    <mergeCell ref="CW4:CZ4"/>
    <mergeCell ref="DA4:DD4"/>
    <mergeCell ref="CW5:CZ5"/>
    <mergeCell ref="DA5:DD5"/>
    <mergeCell ref="DE5:DH5"/>
    <mergeCell ref="DI5:DL5"/>
    <mergeCell ref="BQ5:BT5"/>
    <mergeCell ref="BU5:BX5"/>
    <mergeCell ref="BY5:CB5"/>
    <mergeCell ref="DE4:DH4"/>
    <mergeCell ref="DI4:DL4"/>
    <mergeCell ref="DM4:DP4"/>
    <mergeCell ref="DQ4:DT4"/>
    <mergeCell ref="BY4:CB4"/>
    <mergeCell ref="CC4:CF4"/>
    <mergeCell ref="CG4:CJ4"/>
    <mergeCell ref="CK4:CN4"/>
    <mergeCell ref="CO4:CR4"/>
    <mergeCell ref="CS4:CV4"/>
    <mergeCell ref="BA4:BD4"/>
    <mergeCell ref="BE4:BH4"/>
    <mergeCell ref="BI4:BL4"/>
    <mergeCell ref="BM4:BP4"/>
    <mergeCell ref="BQ4:BT4"/>
    <mergeCell ref="BU4:BX4"/>
    <mergeCell ref="IS3:IV3"/>
    <mergeCell ref="A4:D4"/>
    <mergeCell ref="U4:X4"/>
    <mergeCell ref="Y4:AB4"/>
    <mergeCell ref="AC4:AF4"/>
    <mergeCell ref="AG4:AJ4"/>
    <mergeCell ref="AK4:AN4"/>
    <mergeCell ref="AO4:AR4"/>
    <mergeCell ref="AS4:AV4"/>
    <mergeCell ref="AW4:AZ4"/>
    <mergeCell ref="HU3:HX3"/>
    <mergeCell ref="HY3:IB3"/>
    <mergeCell ref="IC3:IF3"/>
    <mergeCell ref="IG3:IJ3"/>
    <mergeCell ref="IK3:IN3"/>
    <mergeCell ref="IO3:IR3"/>
    <mergeCell ref="GW3:GZ3"/>
    <mergeCell ref="HA3:HD3"/>
    <mergeCell ref="HE3:HH3"/>
    <mergeCell ref="HI3:HL3"/>
    <mergeCell ref="HM3:HP3"/>
    <mergeCell ref="HQ3:HT3"/>
    <mergeCell ref="FY3:GB3"/>
    <mergeCell ref="GC3:GF3"/>
    <mergeCell ref="GG3:GJ3"/>
    <mergeCell ref="GK3:GN3"/>
    <mergeCell ref="GO3:GR3"/>
    <mergeCell ref="GS3:GV3"/>
    <mergeCell ref="FA3:FD3"/>
    <mergeCell ref="FE3:FH3"/>
    <mergeCell ref="FI3:FL3"/>
    <mergeCell ref="FM3:FP3"/>
    <mergeCell ref="FQ3:FT3"/>
    <mergeCell ref="FU3:FX3"/>
    <mergeCell ref="EC3:EF3"/>
    <mergeCell ref="EG3:EJ3"/>
    <mergeCell ref="EK3:EN3"/>
    <mergeCell ref="EO3:ER3"/>
    <mergeCell ref="ES3:EV3"/>
    <mergeCell ref="EW3:EZ3"/>
    <mergeCell ref="DE3:DH3"/>
    <mergeCell ref="DI3:DL3"/>
    <mergeCell ref="DM3:DP3"/>
    <mergeCell ref="DQ3:DT3"/>
    <mergeCell ref="DU3:DX3"/>
    <mergeCell ref="DY3:EB3"/>
    <mergeCell ref="CG3:CJ3"/>
    <mergeCell ref="CK3:CN3"/>
    <mergeCell ref="CO3:CR3"/>
    <mergeCell ref="CS3:CV3"/>
    <mergeCell ref="CW3:CZ3"/>
    <mergeCell ref="DA3:DD3"/>
    <mergeCell ref="BI3:BL3"/>
    <mergeCell ref="BM3:BP3"/>
    <mergeCell ref="BQ3:BT3"/>
    <mergeCell ref="BU3:BX3"/>
    <mergeCell ref="BY3:CB3"/>
    <mergeCell ref="CC3:CF3"/>
    <mergeCell ref="AK3:AN3"/>
    <mergeCell ref="AO3:AR3"/>
    <mergeCell ref="AS3:AV3"/>
    <mergeCell ref="AW3:AZ3"/>
    <mergeCell ref="BA3:BD3"/>
    <mergeCell ref="BE3:BH3"/>
    <mergeCell ref="IC2:IF2"/>
    <mergeCell ref="IG2:IJ2"/>
    <mergeCell ref="IK2:IN2"/>
    <mergeCell ref="IO2:IR2"/>
    <mergeCell ref="IS2:IV2"/>
    <mergeCell ref="A3:D3"/>
    <mergeCell ref="U3:X3"/>
    <mergeCell ref="Y3:AB3"/>
    <mergeCell ref="AC3:AF3"/>
    <mergeCell ref="AG3:AJ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B24:F24"/>
    <mergeCell ref="A25:B25"/>
    <mergeCell ref="U2:X2"/>
    <mergeCell ref="Y2:AB2"/>
    <mergeCell ref="AC2:AF2"/>
    <mergeCell ref="AG2:AJ2"/>
    <mergeCell ref="AK2:AN2"/>
    <mergeCell ref="AO2:AR2"/>
    <mergeCell ref="A1:D1"/>
    <mergeCell ref="A2:D2"/>
    <mergeCell ref="A5:D5"/>
    <mergeCell ref="U5:X5"/>
    <mergeCell ref="Y5:AB5"/>
    <mergeCell ref="AC5:AF5"/>
    <mergeCell ref="AG5:AJ5"/>
    <mergeCell ref="AK5:AN5"/>
    <mergeCell ref="AO5:AR5"/>
    <mergeCell ref="AK6:AN6"/>
    <mergeCell ref="AO6:AR6"/>
    <mergeCell ref="A12:C12"/>
    <mergeCell ref="A41:D41"/>
    <mergeCell ref="A42:D42"/>
    <mergeCell ref="A44:D44"/>
    <mergeCell ref="A45:D45"/>
    <mergeCell ref="A37:D37"/>
    <mergeCell ref="A36:D36"/>
    <mergeCell ref="A38:D38"/>
    <mergeCell ref="A35:D35"/>
    <mergeCell ref="A43:D43"/>
    <mergeCell ref="A40:D40"/>
    <mergeCell ref="A39:D3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29"/>
  <sheetViews>
    <sheetView tabSelected="1" zoomScale="80" zoomScaleNormal="80" workbookViewId="0">
      <selection sqref="A1:D1"/>
    </sheetView>
  </sheetViews>
  <sheetFormatPr baseColWidth="10" defaultRowHeight="15" x14ac:dyDescent="0.25"/>
  <cols>
    <col min="1" max="1" width="41.5703125" style="10" bestFit="1" customWidth="1"/>
    <col min="2" max="2" width="28" style="10" customWidth="1"/>
    <col min="3" max="3" width="31" style="39" bestFit="1" customWidth="1"/>
    <col min="4" max="4" width="33" style="10" bestFit="1" customWidth="1"/>
    <col min="5" max="5" width="18.28515625" style="10" customWidth="1"/>
    <col min="6" max="6" width="15" style="39" customWidth="1"/>
    <col min="7" max="7" width="15.42578125" style="39" customWidth="1"/>
    <col min="8" max="8" width="19.7109375" style="39" customWidth="1"/>
    <col min="9" max="9" width="20.85546875" style="39" customWidth="1"/>
    <col min="10" max="10" width="14.7109375" style="39" customWidth="1"/>
    <col min="11" max="11" width="14.28515625" style="39" customWidth="1"/>
    <col min="12" max="12" width="22" style="39" bestFit="1" customWidth="1"/>
    <col min="13" max="13" width="23.42578125" style="39" bestFit="1" customWidth="1"/>
    <col min="14" max="14" width="17.5703125" style="39" customWidth="1"/>
    <col min="15" max="15" width="22.7109375" style="39" customWidth="1"/>
    <col min="16" max="16" width="15.140625" style="39" customWidth="1"/>
    <col min="17" max="17" width="17.28515625" style="39" customWidth="1"/>
    <col min="18" max="18" width="20.28515625" style="39" customWidth="1"/>
    <col min="19" max="19" width="18.140625" style="39" customWidth="1"/>
    <col min="20" max="20" width="18.5703125" style="39" customWidth="1"/>
    <col min="21" max="21" width="14.28515625" style="39" customWidth="1"/>
    <col min="22" max="16384" width="11.42578125" style="39"/>
  </cols>
  <sheetData>
    <row r="1" spans="1:258" ht="15" customHeight="1" x14ac:dyDescent="0.25">
      <c r="A1" s="107" t="s">
        <v>124</v>
      </c>
      <c r="B1" s="107"/>
      <c r="C1" s="107"/>
      <c r="D1" s="107"/>
      <c r="E1" s="74"/>
    </row>
    <row r="2" spans="1:258" ht="15" customHeight="1" x14ac:dyDescent="0.25">
      <c r="A2" s="107" t="s">
        <v>269</v>
      </c>
      <c r="B2" s="107" t="s">
        <v>269</v>
      </c>
      <c r="C2" s="107" t="s">
        <v>269</v>
      </c>
      <c r="D2" s="107" t="s">
        <v>269</v>
      </c>
      <c r="E2" s="74"/>
    </row>
    <row r="3" spans="1:258" ht="15" customHeight="1" x14ac:dyDescent="0.25">
      <c r="A3" s="107" t="s">
        <v>270</v>
      </c>
      <c r="B3" s="107" t="s">
        <v>270</v>
      </c>
      <c r="C3" s="107" t="s">
        <v>270</v>
      </c>
      <c r="D3" s="107" t="s">
        <v>270</v>
      </c>
      <c r="E3" s="74"/>
    </row>
    <row r="4" spans="1:258" ht="15" customHeight="1" x14ac:dyDescent="0.25">
      <c r="A4" s="107" t="s">
        <v>11</v>
      </c>
      <c r="B4" s="107"/>
      <c r="C4" s="107"/>
      <c r="D4" s="107"/>
      <c r="E4" s="74"/>
    </row>
    <row r="5" spans="1:258" ht="15" customHeight="1" x14ac:dyDescent="0.25">
      <c r="A5" s="101" t="s">
        <v>12</v>
      </c>
      <c r="B5" s="101"/>
      <c r="C5" s="101"/>
      <c r="D5" s="101"/>
      <c r="E5" s="39"/>
    </row>
    <row r="6" spans="1:258" ht="15" customHeight="1" x14ac:dyDescent="0.25">
      <c r="A6" s="100" t="s">
        <v>271</v>
      </c>
      <c r="B6" s="100"/>
      <c r="C6" s="100"/>
      <c r="D6" s="100"/>
      <c r="E6" s="39"/>
    </row>
    <row r="7" spans="1:258" ht="15" customHeight="1" x14ac:dyDescent="0.25">
      <c r="A7" s="100" t="s">
        <v>272</v>
      </c>
      <c r="B7" s="100"/>
      <c r="C7" s="100"/>
      <c r="D7" s="100"/>
      <c r="E7" s="39"/>
    </row>
    <row r="8" spans="1:258" ht="15" customHeight="1" x14ac:dyDescent="0.25">
      <c r="A8" s="101" t="s">
        <v>179</v>
      </c>
      <c r="B8" s="101"/>
      <c r="C8" s="101"/>
      <c r="D8" s="101"/>
      <c r="E8" s="39"/>
    </row>
    <row r="9" spans="1:258" ht="15" customHeight="1" x14ac:dyDescent="0.25">
      <c r="A9" s="100" t="s">
        <v>277</v>
      </c>
      <c r="B9" s="100"/>
      <c r="C9" s="100"/>
      <c r="D9" s="100"/>
      <c r="E9" s="70"/>
    </row>
    <row r="10" spans="1:258" s="75" customFormat="1" ht="14.25" customHeight="1" x14ac:dyDescent="0.25">
      <c r="A10" s="100" t="s">
        <v>212</v>
      </c>
      <c r="B10" s="100"/>
      <c r="C10" s="100"/>
      <c r="D10" s="100"/>
      <c r="G10" s="76"/>
      <c r="H10" s="76"/>
      <c r="K10" s="76"/>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c r="IW10" s="100"/>
      <c r="IX10" s="100"/>
    </row>
    <row r="11" spans="1:258" ht="15" customHeight="1" x14ac:dyDescent="0.25">
      <c r="A11" s="107"/>
      <c r="B11" s="107"/>
      <c r="C11" s="107"/>
      <c r="D11" s="107"/>
      <c r="E11" s="74"/>
    </row>
    <row r="12" spans="1:258" s="10" customFormat="1" x14ac:dyDescent="0.25">
      <c r="A12" s="4" t="s">
        <v>15</v>
      </c>
      <c r="B12" s="5"/>
      <c r="C12" s="5"/>
      <c r="D12" s="5"/>
      <c r="E12" s="5"/>
      <c r="F12" s="52" t="s">
        <v>167</v>
      </c>
      <c r="G12" s="53"/>
      <c r="H12" s="53"/>
      <c r="I12" s="54"/>
      <c r="J12" s="4" t="s">
        <v>94</v>
      </c>
      <c r="K12" s="5"/>
      <c r="L12" s="5"/>
      <c r="M12" s="5"/>
      <c r="N12" s="5"/>
      <c r="O12" s="5"/>
      <c r="P12" s="37"/>
      <c r="Q12" s="60" t="s">
        <v>91</v>
      </c>
      <c r="R12" s="26" t="s">
        <v>16</v>
      </c>
      <c r="S12" s="27"/>
      <c r="T12" s="27"/>
      <c r="U12" s="28"/>
    </row>
    <row r="13" spans="1:258" s="30" customFormat="1" ht="87" customHeight="1" x14ac:dyDescent="0.25">
      <c r="A13" s="1" t="s">
        <v>5</v>
      </c>
      <c r="B13" s="68" t="s">
        <v>183</v>
      </c>
      <c r="C13" s="33" t="s">
        <v>1</v>
      </c>
      <c r="D13" s="1" t="s">
        <v>17</v>
      </c>
      <c r="E13" s="1" t="s">
        <v>29</v>
      </c>
      <c r="F13" s="51" t="s">
        <v>220</v>
      </c>
      <c r="G13" s="51" t="s">
        <v>213</v>
      </c>
      <c r="H13" s="51" t="s">
        <v>219</v>
      </c>
      <c r="I13" s="51" t="s">
        <v>214</v>
      </c>
      <c r="J13" s="1" t="s">
        <v>218</v>
      </c>
      <c r="K13" s="1" t="s">
        <v>217</v>
      </c>
      <c r="L13" s="61" t="s">
        <v>169</v>
      </c>
      <c r="M13" s="1" t="s">
        <v>3</v>
      </c>
      <c r="N13" s="66" t="s">
        <v>173</v>
      </c>
      <c r="O13" s="65" t="s">
        <v>172</v>
      </c>
      <c r="P13" s="1" t="s">
        <v>221</v>
      </c>
      <c r="Q13" s="62" t="s">
        <v>222</v>
      </c>
      <c r="R13" s="63" t="s">
        <v>223</v>
      </c>
      <c r="S13" s="63" t="s">
        <v>0</v>
      </c>
      <c r="T13" s="63" t="s">
        <v>170</v>
      </c>
      <c r="U13" s="64" t="s">
        <v>171</v>
      </c>
    </row>
    <row r="14" spans="1:258" s="10" customFormat="1" ht="15" customHeight="1" x14ac:dyDescent="0.25">
      <c r="A14" s="11"/>
      <c r="B14" s="20" t="s">
        <v>182</v>
      </c>
      <c r="C14" s="19" t="s">
        <v>188</v>
      </c>
      <c r="D14" s="19" t="s">
        <v>189</v>
      </c>
      <c r="E14" s="9" t="s">
        <v>94</v>
      </c>
      <c r="F14" s="12">
        <v>1824</v>
      </c>
      <c r="G14" s="12">
        <v>608</v>
      </c>
      <c r="H14" s="12"/>
      <c r="I14" s="12"/>
      <c r="J14" s="12"/>
      <c r="K14" s="12"/>
      <c r="L14" s="19" t="s">
        <v>20</v>
      </c>
      <c r="M14" s="19" t="s">
        <v>200</v>
      </c>
      <c r="N14" s="19" t="s">
        <v>206</v>
      </c>
      <c r="O14" s="19" t="s">
        <v>206</v>
      </c>
      <c r="P14" s="12" t="s">
        <v>206</v>
      </c>
      <c r="Q14" s="13"/>
      <c r="R14" s="14"/>
      <c r="S14" s="14"/>
      <c r="T14" s="14"/>
      <c r="U14" s="14"/>
    </row>
    <row r="15" spans="1:258" s="10" customFormat="1" ht="15" customHeight="1" x14ac:dyDescent="0.25">
      <c r="A15" s="11" t="s">
        <v>177</v>
      </c>
      <c r="B15" s="20" t="s">
        <v>182</v>
      </c>
      <c r="C15" s="19" t="s">
        <v>190</v>
      </c>
      <c r="D15" s="19" t="s">
        <v>191</v>
      </c>
      <c r="E15" s="9" t="s">
        <v>94</v>
      </c>
      <c r="F15" s="12">
        <v>1824</v>
      </c>
      <c r="G15" s="12">
        <v>608</v>
      </c>
      <c r="H15" s="12">
        <v>1824</v>
      </c>
      <c r="I15" s="12">
        <v>608</v>
      </c>
      <c r="J15" s="12">
        <v>1824</v>
      </c>
      <c r="K15" s="12">
        <v>608</v>
      </c>
      <c r="L15" s="19" t="s">
        <v>18</v>
      </c>
      <c r="M15" s="19" t="s">
        <v>201</v>
      </c>
      <c r="N15" s="19" t="s">
        <v>178</v>
      </c>
      <c r="O15" s="19" t="s">
        <v>207</v>
      </c>
      <c r="P15" s="12">
        <v>1824</v>
      </c>
      <c r="Q15" s="13">
        <v>1824</v>
      </c>
      <c r="R15" s="14"/>
      <c r="S15" s="14"/>
      <c r="T15" s="14"/>
      <c r="U15" s="14"/>
    </row>
    <row r="16" spans="1:258" s="10" customFormat="1" ht="15" customHeight="1" x14ac:dyDescent="0.25">
      <c r="A16" s="11" t="s">
        <v>177</v>
      </c>
      <c r="B16" s="20" t="s">
        <v>182</v>
      </c>
      <c r="C16" s="19" t="s">
        <v>192</v>
      </c>
      <c r="D16" s="19" t="s">
        <v>193</v>
      </c>
      <c r="E16" s="9" t="s">
        <v>166</v>
      </c>
      <c r="F16" s="12">
        <v>7255</v>
      </c>
      <c r="G16" s="12">
        <v>2419</v>
      </c>
      <c r="H16" s="12">
        <v>7255</v>
      </c>
      <c r="I16" s="12">
        <v>2419</v>
      </c>
      <c r="J16" s="12">
        <v>7255</v>
      </c>
      <c r="K16" s="12">
        <v>2419</v>
      </c>
      <c r="L16" s="19" t="s">
        <v>18</v>
      </c>
      <c r="M16" s="19" t="s">
        <v>202</v>
      </c>
      <c r="N16" s="19" t="s">
        <v>178</v>
      </c>
      <c r="O16" s="19" t="s">
        <v>208</v>
      </c>
      <c r="P16" s="12">
        <v>7255</v>
      </c>
      <c r="Q16" s="13">
        <v>7255</v>
      </c>
      <c r="R16" s="14"/>
      <c r="S16" s="14"/>
      <c r="T16" s="14"/>
      <c r="U16" s="14"/>
    </row>
    <row r="17" spans="1:21" s="10" customFormat="1" ht="15" customHeight="1" x14ac:dyDescent="0.25">
      <c r="A17" s="11" t="s">
        <v>177</v>
      </c>
      <c r="B17" s="20" t="s">
        <v>182</v>
      </c>
      <c r="C17" s="19" t="s">
        <v>194</v>
      </c>
      <c r="D17" s="19" t="s">
        <v>195</v>
      </c>
      <c r="E17" s="9" t="s">
        <v>166</v>
      </c>
      <c r="F17" s="12">
        <v>5375</v>
      </c>
      <c r="G17" s="12">
        <v>1791.6666666666667</v>
      </c>
      <c r="H17" s="12">
        <v>5375</v>
      </c>
      <c r="I17" s="12">
        <v>1791.6666666666667</v>
      </c>
      <c r="J17" s="12">
        <v>5375</v>
      </c>
      <c r="K17" s="12">
        <v>1791.6666666666667</v>
      </c>
      <c r="L17" s="19" t="s">
        <v>18</v>
      </c>
      <c r="M17" s="19" t="s">
        <v>203</v>
      </c>
      <c r="N17" s="19" t="s">
        <v>178</v>
      </c>
      <c r="O17" s="19" t="s">
        <v>209</v>
      </c>
      <c r="P17" s="12">
        <v>5375</v>
      </c>
      <c r="Q17" s="13">
        <v>5375</v>
      </c>
      <c r="R17" s="14"/>
      <c r="S17" s="14"/>
      <c r="T17" s="14"/>
      <c r="U17" s="14"/>
    </row>
    <row r="18" spans="1:21" s="10" customFormat="1" ht="15" customHeight="1" x14ac:dyDescent="0.25">
      <c r="A18" s="11" t="s">
        <v>177</v>
      </c>
      <c r="B18" s="20" t="s">
        <v>182</v>
      </c>
      <c r="C18" s="19" t="s">
        <v>196</v>
      </c>
      <c r="D18" s="19" t="s">
        <v>197</v>
      </c>
      <c r="E18" s="9" t="s">
        <v>166</v>
      </c>
      <c r="F18" s="12">
        <v>8152</v>
      </c>
      <c r="G18" s="12">
        <v>986</v>
      </c>
      <c r="H18" s="12">
        <v>8152</v>
      </c>
      <c r="I18" s="12">
        <v>986</v>
      </c>
      <c r="J18" s="12">
        <v>8152</v>
      </c>
      <c r="K18" s="12">
        <v>986</v>
      </c>
      <c r="L18" s="19" t="s">
        <v>18</v>
      </c>
      <c r="M18" s="19" t="s">
        <v>204</v>
      </c>
      <c r="N18" s="19" t="s">
        <v>178</v>
      </c>
      <c r="O18" s="19" t="s">
        <v>210</v>
      </c>
      <c r="P18" s="12">
        <v>8152</v>
      </c>
      <c r="Q18" s="13">
        <v>8152</v>
      </c>
      <c r="R18" s="14"/>
      <c r="S18" s="14"/>
      <c r="T18" s="14"/>
      <c r="U18" s="14"/>
    </row>
    <row r="19" spans="1:21" s="10" customFormat="1" ht="15" customHeight="1" x14ac:dyDescent="0.25">
      <c r="A19" s="11" t="s">
        <v>177</v>
      </c>
      <c r="B19" s="20" t="s">
        <v>182</v>
      </c>
      <c r="C19" s="19" t="s">
        <v>198</v>
      </c>
      <c r="D19" s="19" t="s">
        <v>199</v>
      </c>
      <c r="E19" s="9" t="s">
        <v>166</v>
      </c>
      <c r="F19" s="12">
        <v>903</v>
      </c>
      <c r="G19" s="12">
        <v>302</v>
      </c>
      <c r="H19" s="12">
        <v>903</v>
      </c>
      <c r="I19" s="12">
        <v>302</v>
      </c>
      <c r="J19" s="12">
        <v>903</v>
      </c>
      <c r="K19" s="12">
        <v>302</v>
      </c>
      <c r="L19" s="19" t="s">
        <v>18</v>
      </c>
      <c r="M19" s="19" t="s">
        <v>205</v>
      </c>
      <c r="N19" s="19" t="s">
        <v>178</v>
      </c>
      <c r="O19" s="19" t="s">
        <v>211</v>
      </c>
      <c r="P19" s="12">
        <v>903</v>
      </c>
      <c r="Q19" s="13">
        <v>903</v>
      </c>
      <c r="R19" s="14"/>
      <c r="S19" s="14"/>
      <c r="T19" s="14"/>
      <c r="U19" s="14"/>
    </row>
    <row r="20" spans="1:21" s="10" customFormat="1" ht="15" customHeight="1" x14ac:dyDescent="0.25">
      <c r="A20" s="11" t="s">
        <v>177</v>
      </c>
      <c r="B20" s="20" t="s">
        <v>182</v>
      </c>
      <c r="C20" s="19" t="s">
        <v>249</v>
      </c>
      <c r="D20" s="19" t="s">
        <v>243</v>
      </c>
      <c r="E20" s="9" t="s">
        <v>166</v>
      </c>
      <c r="F20" s="12">
        <v>4185</v>
      </c>
      <c r="G20" s="12">
        <v>1395</v>
      </c>
      <c r="H20" s="12">
        <v>4185</v>
      </c>
      <c r="I20" s="12">
        <v>1395</v>
      </c>
      <c r="J20" s="12">
        <v>4185</v>
      </c>
      <c r="K20" s="12">
        <v>1395</v>
      </c>
      <c r="L20" s="19" t="s">
        <v>18</v>
      </c>
      <c r="M20" s="19" t="s">
        <v>255</v>
      </c>
      <c r="N20" s="19" t="s">
        <v>178</v>
      </c>
      <c r="O20" s="19" t="s">
        <v>261</v>
      </c>
      <c r="P20" s="12">
        <v>4185</v>
      </c>
      <c r="Q20" s="13">
        <v>4185</v>
      </c>
      <c r="R20" s="14"/>
      <c r="S20" s="14"/>
      <c r="T20" s="14"/>
      <c r="U20" s="14"/>
    </row>
    <row r="21" spans="1:21" s="10" customFormat="1" ht="15" customHeight="1" x14ac:dyDescent="0.25">
      <c r="A21" s="11" t="s">
        <v>177</v>
      </c>
      <c r="B21" s="20" t="s">
        <v>182</v>
      </c>
      <c r="C21" s="19" t="s">
        <v>250</v>
      </c>
      <c r="D21" s="19" t="s">
        <v>244</v>
      </c>
      <c r="E21" s="9" t="s">
        <v>166</v>
      </c>
      <c r="F21" s="12">
        <v>1953</v>
      </c>
      <c r="G21" s="12">
        <v>652</v>
      </c>
      <c r="H21" s="12">
        <v>1953</v>
      </c>
      <c r="I21" s="12">
        <v>652</v>
      </c>
      <c r="J21" s="12">
        <v>1953</v>
      </c>
      <c r="K21" s="12">
        <v>652</v>
      </c>
      <c r="L21" s="19" t="s">
        <v>18</v>
      </c>
      <c r="M21" s="19" t="s">
        <v>256</v>
      </c>
      <c r="N21" s="19" t="s">
        <v>178</v>
      </c>
      <c r="O21" s="19" t="s">
        <v>262</v>
      </c>
      <c r="P21" s="12">
        <v>1953</v>
      </c>
      <c r="Q21" s="13">
        <v>1953</v>
      </c>
      <c r="R21" s="14"/>
      <c r="S21" s="14"/>
      <c r="T21" s="14"/>
      <c r="U21" s="14"/>
    </row>
    <row r="22" spans="1:21" s="10" customFormat="1" ht="15" customHeight="1" x14ac:dyDescent="0.25">
      <c r="A22" s="11" t="s">
        <v>177</v>
      </c>
      <c r="B22" s="20" t="s">
        <v>182</v>
      </c>
      <c r="C22" s="19" t="s">
        <v>251</v>
      </c>
      <c r="D22" s="19" t="s">
        <v>245</v>
      </c>
      <c r="E22" s="9" t="s">
        <v>166</v>
      </c>
      <c r="F22" s="12">
        <v>8743</v>
      </c>
      <c r="G22" s="12">
        <v>2915</v>
      </c>
      <c r="H22" s="12">
        <v>8743</v>
      </c>
      <c r="I22" s="12">
        <v>2915</v>
      </c>
      <c r="J22" s="12">
        <v>8743</v>
      </c>
      <c r="K22" s="12">
        <v>2915</v>
      </c>
      <c r="L22" s="19" t="s">
        <v>18</v>
      </c>
      <c r="M22" s="19" t="s">
        <v>257</v>
      </c>
      <c r="N22" s="19" t="s">
        <v>178</v>
      </c>
      <c r="O22" s="19" t="s">
        <v>263</v>
      </c>
      <c r="P22" s="12">
        <v>8743</v>
      </c>
      <c r="Q22" s="13">
        <v>8743</v>
      </c>
      <c r="R22" s="14"/>
      <c r="S22" s="14"/>
      <c r="T22" s="14"/>
      <c r="U22" s="14"/>
    </row>
    <row r="23" spans="1:21" s="10" customFormat="1" ht="15" customHeight="1" x14ac:dyDescent="0.25">
      <c r="A23" s="11" t="s">
        <v>177</v>
      </c>
      <c r="B23" s="20" t="s">
        <v>182</v>
      </c>
      <c r="C23" s="19" t="s">
        <v>252</v>
      </c>
      <c r="D23" s="19" t="s">
        <v>246</v>
      </c>
      <c r="E23" s="9" t="s">
        <v>166</v>
      </c>
      <c r="F23" s="12">
        <v>7603</v>
      </c>
      <c r="G23" s="12">
        <v>2535</v>
      </c>
      <c r="H23" s="12">
        <v>7603</v>
      </c>
      <c r="I23" s="12">
        <v>2535</v>
      </c>
      <c r="J23" s="12">
        <v>7603</v>
      </c>
      <c r="K23" s="12">
        <v>2535</v>
      </c>
      <c r="L23" s="19" t="s">
        <v>18</v>
      </c>
      <c r="M23" s="19" t="s">
        <v>258</v>
      </c>
      <c r="N23" s="19" t="s">
        <v>178</v>
      </c>
      <c r="O23" s="19" t="s">
        <v>264</v>
      </c>
      <c r="P23" s="12">
        <v>7603</v>
      </c>
      <c r="Q23" s="13">
        <v>7603</v>
      </c>
      <c r="R23" s="14"/>
      <c r="S23" s="14"/>
      <c r="T23" s="14"/>
      <c r="U23" s="14"/>
    </row>
    <row r="24" spans="1:21" s="10" customFormat="1" ht="15" customHeight="1" x14ac:dyDescent="0.25">
      <c r="A24" s="11" t="s">
        <v>177</v>
      </c>
      <c r="B24" s="20" t="s">
        <v>182</v>
      </c>
      <c r="C24" s="19" t="s">
        <v>253</v>
      </c>
      <c r="D24" s="19" t="s">
        <v>247</v>
      </c>
      <c r="E24" s="9" t="s">
        <v>166</v>
      </c>
      <c r="F24" s="12">
        <v>4530</v>
      </c>
      <c r="G24" s="12">
        <v>1512</v>
      </c>
      <c r="H24" s="12">
        <v>4530</v>
      </c>
      <c r="I24" s="12">
        <v>1512</v>
      </c>
      <c r="J24" s="12">
        <v>4530</v>
      </c>
      <c r="K24" s="12">
        <v>1512</v>
      </c>
      <c r="L24" s="19" t="s">
        <v>18</v>
      </c>
      <c r="M24" s="19" t="s">
        <v>259</v>
      </c>
      <c r="N24" s="19" t="s">
        <v>178</v>
      </c>
      <c r="O24" s="19" t="s">
        <v>265</v>
      </c>
      <c r="P24" s="12">
        <v>4530</v>
      </c>
      <c r="Q24" s="13">
        <v>4530</v>
      </c>
      <c r="R24" s="14"/>
      <c r="S24" s="14"/>
      <c r="T24" s="14"/>
      <c r="U24" s="14"/>
    </row>
    <row r="25" spans="1:21" s="10" customFormat="1" ht="15" customHeight="1" x14ac:dyDescent="0.25">
      <c r="A25" s="11" t="s">
        <v>177</v>
      </c>
      <c r="B25" s="20" t="s">
        <v>182</v>
      </c>
      <c r="C25" s="19" t="s">
        <v>254</v>
      </c>
      <c r="D25" s="19" t="s">
        <v>248</v>
      </c>
      <c r="E25" s="9" t="s">
        <v>166</v>
      </c>
      <c r="F25" s="12">
        <v>1339</v>
      </c>
      <c r="G25" s="12">
        <v>446.33</v>
      </c>
      <c r="H25" s="12">
        <v>1339</v>
      </c>
      <c r="I25" s="12">
        <v>446.33</v>
      </c>
      <c r="J25" s="12">
        <v>1339</v>
      </c>
      <c r="K25" s="12">
        <v>446.33</v>
      </c>
      <c r="L25" s="19" t="s">
        <v>18</v>
      </c>
      <c r="M25" s="19" t="s">
        <v>260</v>
      </c>
      <c r="N25" s="19" t="s">
        <v>178</v>
      </c>
      <c r="O25" s="19" t="s">
        <v>266</v>
      </c>
      <c r="P25" s="12">
        <v>1339</v>
      </c>
      <c r="Q25" s="13">
        <v>1339</v>
      </c>
      <c r="R25" s="14"/>
      <c r="S25" s="14"/>
      <c r="T25" s="14"/>
      <c r="U25" s="14"/>
    </row>
    <row r="26" spans="1:21" ht="15" customHeight="1" x14ac:dyDescent="0.25">
      <c r="A26" s="15"/>
      <c r="B26" s="17"/>
      <c r="D26" s="16"/>
      <c r="E26" s="16"/>
    </row>
    <row r="27" spans="1:21" ht="54.75" customHeight="1" x14ac:dyDescent="0.25">
      <c r="A27" s="108" t="s">
        <v>216</v>
      </c>
      <c r="B27" s="108"/>
      <c r="C27" s="108"/>
      <c r="D27" s="108"/>
      <c r="E27" s="71"/>
    </row>
    <row r="28" spans="1:21" ht="111.75" customHeight="1" x14ac:dyDescent="0.25">
      <c r="A28" s="105" t="s">
        <v>278</v>
      </c>
      <c r="B28" s="105"/>
      <c r="C28" s="105"/>
      <c r="D28" s="105"/>
      <c r="E28" s="72"/>
    </row>
    <row r="29" spans="1:21" ht="20.100000000000001" customHeight="1" x14ac:dyDescent="0.25">
      <c r="A29" s="106" t="s">
        <v>165</v>
      </c>
      <c r="B29" s="106"/>
      <c r="C29" s="106"/>
      <c r="D29" s="106"/>
      <c r="E29" s="73"/>
      <c r="I29" s="58"/>
      <c r="J29" s="56"/>
      <c r="K29" s="56"/>
      <c r="L29" s="59"/>
      <c r="M29" s="57"/>
      <c r="N29" s="57"/>
    </row>
  </sheetData>
  <mergeCells count="73">
    <mergeCell ref="II10:IL10"/>
    <mergeCell ref="IM10:IP10"/>
    <mergeCell ref="IQ10:IT10"/>
    <mergeCell ref="IU10:IX10"/>
    <mergeCell ref="HO10:HR10"/>
    <mergeCell ref="HS10:HV10"/>
    <mergeCell ref="HW10:HZ10"/>
    <mergeCell ref="IA10:ID10"/>
    <mergeCell ref="IE10:IH10"/>
    <mergeCell ref="GU10:GX10"/>
    <mergeCell ref="GY10:HB10"/>
    <mergeCell ref="HC10:HF10"/>
    <mergeCell ref="HG10:HJ10"/>
    <mergeCell ref="HK10:HN10"/>
    <mergeCell ref="GA10:GD10"/>
    <mergeCell ref="GE10:GH10"/>
    <mergeCell ref="GI10:GL10"/>
    <mergeCell ref="GM10:GP10"/>
    <mergeCell ref="GQ10:GT10"/>
    <mergeCell ref="FG10:FJ10"/>
    <mergeCell ref="FK10:FN10"/>
    <mergeCell ref="FO10:FR10"/>
    <mergeCell ref="FS10:FV10"/>
    <mergeCell ref="FW10:FZ10"/>
    <mergeCell ref="EM10:EP10"/>
    <mergeCell ref="EQ10:ET10"/>
    <mergeCell ref="EU10:EX10"/>
    <mergeCell ref="EY10:FB10"/>
    <mergeCell ref="FC10:FF10"/>
    <mergeCell ref="DS10:DV10"/>
    <mergeCell ref="DW10:DZ10"/>
    <mergeCell ref="EA10:ED10"/>
    <mergeCell ref="EE10:EH10"/>
    <mergeCell ref="EI10:EL10"/>
    <mergeCell ref="CY10:DB10"/>
    <mergeCell ref="DC10:DF10"/>
    <mergeCell ref="DG10:DJ10"/>
    <mergeCell ref="DK10:DN10"/>
    <mergeCell ref="DO10:DR10"/>
    <mergeCell ref="CE10:CH10"/>
    <mergeCell ref="CI10:CL10"/>
    <mergeCell ref="CM10:CP10"/>
    <mergeCell ref="CQ10:CT10"/>
    <mergeCell ref="CU10:CX10"/>
    <mergeCell ref="BK10:BN10"/>
    <mergeCell ref="BO10:BR10"/>
    <mergeCell ref="BS10:BV10"/>
    <mergeCell ref="BW10:BZ10"/>
    <mergeCell ref="CA10:CD10"/>
    <mergeCell ref="AQ10:AT10"/>
    <mergeCell ref="AU10:AX10"/>
    <mergeCell ref="AY10:BB10"/>
    <mergeCell ref="BC10:BF10"/>
    <mergeCell ref="BG10:BJ10"/>
    <mergeCell ref="W10:Z10"/>
    <mergeCell ref="AA10:AD10"/>
    <mergeCell ref="AE10:AH10"/>
    <mergeCell ref="AI10:AL10"/>
    <mergeCell ref="AM10:AP10"/>
    <mergeCell ref="A6:D6"/>
    <mergeCell ref="A1:D1"/>
    <mergeCell ref="A2:D2"/>
    <mergeCell ref="A3:D3"/>
    <mergeCell ref="A4:D4"/>
    <mergeCell ref="A5:D5"/>
    <mergeCell ref="A28:D28"/>
    <mergeCell ref="A29:D29"/>
    <mergeCell ref="A7:D7"/>
    <mergeCell ref="A8:D8"/>
    <mergeCell ref="A9:D9"/>
    <mergeCell ref="A10:D10"/>
    <mergeCell ref="A11:D11"/>
    <mergeCell ref="A27:D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8"/>
  <sheetViews>
    <sheetView zoomScale="85" zoomScaleNormal="85" workbookViewId="0">
      <selection activeCell="C15" sqref="C15"/>
    </sheetView>
  </sheetViews>
  <sheetFormatPr baseColWidth="10" defaultRowHeight="15" x14ac:dyDescent="0.25"/>
  <cols>
    <col min="1" max="1" width="37.42578125" style="10" bestFit="1" customWidth="1"/>
    <col min="2" max="2" width="24" style="10" bestFit="1" customWidth="1"/>
    <col min="3" max="3" width="24" style="10" customWidth="1"/>
    <col min="4" max="4" width="21" style="10" customWidth="1"/>
    <col min="5" max="6" width="22.7109375" style="10" customWidth="1"/>
    <col min="7" max="7" width="20" style="10" customWidth="1"/>
    <col min="8" max="8" width="14.5703125" style="10" customWidth="1"/>
    <col min="9" max="9" width="18" style="10" customWidth="1"/>
    <col min="10" max="10" width="19.140625" style="10" bestFit="1" customWidth="1"/>
    <col min="11" max="11" width="16.85546875" style="10" customWidth="1"/>
    <col min="12" max="12" width="14.140625" style="10" customWidth="1"/>
    <col min="13" max="13" width="14.5703125" style="10" customWidth="1"/>
    <col min="14" max="14" width="14.140625" style="10" customWidth="1"/>
    <col min="15" max="15" width="17" style="10" customWidth="1"/>
    <col min="16" max="16" width="13.5703125" style="10" customWidth="1"/>
    <col min="17" max="16384" width="11.42578125" style="10"/>
  </cols>
  <sheetData>
    <row r="1" spans="1:251" x14ac:dyDescent="0.25">
      <c r="A1" s="101" t="s">
        <v>124</v>
      </c>
      <c r="B1" s="101"/>
      <c r="C1" s="101"/>
      <c r="D1" s="101"/>
      <c r="E1" s="101"/>
    </row>
    <row r="2" spans="1:251" x14ac:dyDescent="0.25">
      <c r="A2" s="101" t="s">
        <v>25</v>
      </c>
      <c r="B2" s="101"/>
      <c r="C2" s="101"/>
      <c r="D2" s="101"/>
      <c r="E2" s="10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row>
    <row r="3" spans="1:251" x14ac:dyDescent="0.25">
      <c r="A3" s="101" t="s">
        <v>26</v>
      </c>
      <c r="B3" s="101"/>
      <c r="C3" s="101"/>
      <c r="D3" s="101"/>
      <c r="E3" s="10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row>
    <row r="4" spans="1:251" x14ac:dyDescent="0.25">
      <c r="A4" s="101" t="s">
        <v>11</v>
      </c>
      <c r="B4" s="101"/>
      <c r="C4" s="101"/>
      <c r="D4" s="101"/>
      <c r="E4" s="10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row>
    <row r="5" spans="1:251" x14ac:dyDescent="0.25">
      <c r="A5" s="101" t="s">
        <v>12</v>
      </c>
      <c r="B5" s="101"/>
      <c r="C5" s="101"/>
      <c r="D5" s="101"/>
      <c r="E5" s="10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row>
    <row r="6" spans="1:251" ht="15" customHeight="1" x14ac:dyDescent="0.25">
      <c r="A6" s="101" t="s">
        <v>7</v>
      </c>
      <c r="B6" s="101"/>
      <c r="C6" s="101"/>
      <c r="D6" s="101"/>
      <c r="E6" s="10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row>
    <row r="7" spans="1:251" ht="15" customHeight="1" x14ac:dyDescent="0.25">
      <c r="A7" s="101" t="s">
        <v>9</v>
      </c>
      <c r="B7" s="101"/>
      <c r="C7" s="101"/>
      <c r="D7" s="101"/>
      <c r="E7" s="10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row>
    <row r="8" spans="1:251" x14ac:dyDescent="0.25">
      <c r="A8" s="101" t="s">
        <v>8</v>
      </c>
      <c r="B8" s="101"/>
      <c r="C8" s="101"/>
      <c r="D8" s="101"/>
      <c r="E8" s="10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row>
    <row r="9" spans="1:251" ht="15" customHeight="1" x14ac:dyDescent="0.25">
      <c r="A9" s="101" t="s">
        <v>10</v>
      </c>
      <c r="B9" s="101"/>
      <c r="C9" s="101"/>
      <c r="D9" s="101"/>
      <c r="E9" s="101"/>
      <c r="F9" s="31"/>
      <c r="G9" s="13">
        <v>12525.6</v>
      </c>
      <c r="H9" s="46">
        <f>G9/G14</f>
        <v>0.16459828116376252</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row>
    <row r="10" spans="1:251" s="22" customFormat="1" ht="29.25" customHeight="1" x14ac:dyDescent="0.25">
      <c r="A10" s="101" t="s">
        <v>14</v>
      </c>
      <c r="B10" s="101"/>
      <c r="C10" s="101"/>
      <c r="D10" s="101"/>
      <c r="E10" s="10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row>
    <row r="12" spans="1:251" ht="30" customHeight="1" x14ac:dyDescent="0.25">
      <c r="A12" s="4" t="s">
        <v>15</v>
      </c>
      <c r="B12" s="5"/>
      <c r="C12" s="5"/>
      <c r="D12" s="52" t="s">
        <v>167</v>
      </c>
      <c r="E12" s="53"/>
      <c r="F12" s="54"/>
      <c r="G12" s="4" t="s">
        <v>94</v>
      </c>
      <c r="H12" s="5"/>
      <c r="I12" s="5"/>
      <c r="J12" s="5"/>
      <c r="K12" s="24" t="s">
        <v>91</v>
      </c>
      <c r="L12" s="25"/>
      <c r="M12" s="26" t="s">
        <v>16</v>
      </c>
      <c r="N12" s="27"/>
      <c r="O12" s="27"/>
      <c r="P12" s="28"/>
    </row>
    <row r="13" spans="1:251" s="30" customFormat="1" ht="87" customHeight="1" x14ac:dyDescent="0.25">
      <c r="A13" s="1" t="s">
        <v>5</v>
      </c>
      <c r="B13" s="1" t="s">
        <v>27</v>
      </c>
      <c r="C13" s="1" t="s">
        <v>29</v>
      </c>
      <c r="D13" s="40" t="s">
        <v>162</v>
      </c>
      <c r="E13" s="40" t="s">
        <v>163</v>
      </c>
      <c r="F13" s="38" t="s">
        <v>164</v>
      </c>
      <c r="G13" s="1" t="s">
        <v>122</v>
      </c>
      <c r="H13" s="1" t="s">
        <v>2</v>
      </c>
      <c r="I13" s="33" t="s">
        <v>4</v>
      </c>
      <c r="J13" s="1" t="s">
        <v>23</v>
      </c>
      <c r="K13" s="23" t="s">
        <v>21</v>
      </c>
      <c r="L13" s="23" t="s">
        <v>123</v>
      </c>
      <c r="M13" s="2" t="s">
        <v>22</v>
      </c>
      <c r="N13" s="3" t="s">
        <v>0</v>
      </c>
      <c r="O13" s="3" t="s">
        <v>24</v>
      </c>
      <c r="P13" s="2" t="s">
        <v>2</v>
      </c>
    </row>
    <row r="14" spans="1:251" ht="15" customHeight="1" x14ac:dyDescent="0.25">
      <c r="A14" s="11" t="s">
        <v>30</v>
      </c>
      <c r="B14" s="9" t="s">
        <v>28</v>
      </c>
      <c r="C14" s="9" t="s">
        <v>94</v>
      </c>
      <c r="D14" s="12">
        <v>79002</v>
      </c>
      <c r="E14" s="12"/>
      <c r="F14" s="12" t="s">
        <v>127</v>
      </c>
      <c r="G14" s="12">
        <v>76098</v>
      </c>
      <c r="H14" s="19" t="s">
        <v>18</v>
      </c>
      <c r="I14" s="19" t="s">
        <v>89</v>
      </c>
      <c r="J14" s="12">
        <v>76098</v>
      </c>
      <c r="K14" s="13">
        <v>75733</v>
      </c>
      <c r="L14" s="13">
        <f>G14-K14</f>
        <v>365</v>
      </c>
      <c r="M14" s="14"/>
      <c r="N14" s="14"/>
      <c r="O14" s="14"/>
      <c r="P14" s="14"/>
    </row>
    <row r="15" spans="1:251" ht="15" customHeight="1" x14ac:dyDescent="0.25">
      <c r="A15" s="11"/>
      <c r="B15" s="9"/>
      <c r="C15" s="9" t="s">
        <v>166</v>
      </c>
      <c r="D15" s="12"/>
      <c r="E15" s="12"/>
      <c r="F15" s="12"/>
      <c r="G15" s="12"/>
      <c r="H15" s="19"/>
      <c r="I15" s="19"/>
      <c r="J15" s="12"/>
      <c r="K15" s="13"/>
      <c r="L15" s="13"/>
      <c r="M15" s="14"/>
      <c r="N15" s="14"/>
      <c r="O15" s="14"/>
      <c r="P15" s="14"/>
    </row>
    <row r="16" spans="1:251" ht="15" customHeight="1" x14ac:dyDescent="0.25">
      <c r="A16" s="11" t="s">
        <v>31</v>
      </c>
      <c r="B16" s="9" t="s">
        <v>28</v>
      </c>
      <c r="C16" s="9"/>
      <c r="D16" s="12">
        <v>2448</v>
      </c>
      <c r="E16" s="12"/>
      <c r="F16" s="12" t="s">
        <v>127</v>
      </c>
      <c r="G16" s="12">
        <v>2448</v>
      </c>
      <c r="H16" s="19" t="s">
        <v>18</v>
      </c>
      <c r="I16" s="19" t="s">
        <v>89</v>
      </c>
      <c r="J16" s="12">
        <v>2448</v>
      </c>
      <c r="K16" s="13">
        <v>2448</v>
      </c>
      <c r="L16" s="13">
        <f>G16-K16</f>
        <v>0</v>
      </c>
      <c r="M16" s="14"/>
      <c r="N16" s="14"/>
      <c r="O16" s="14"/>
      <c r="P16" s="14"/>
    </row>
    <row r="17" spans="1:16" ht="15" customHeight="1" x14ac:dyDescent="0.25">
      <c r="A17" s="11" t="s">
        <v>32</v>
      </c>
      <c r="B17" s="9" t="s">
        <v>28</v>
      </c>
      <c r="C17" s="9"/>
      <c r="D17" s="12">
        <v>200</v>
      </c>
      <c r="E17" s="12"/>
      <c r="F17" s="12" t="s">
        <v>127</v>
      </c>
      <c r="G17" s="12">
        <v>145</v>
      </c>
      <c r="H17" s="19" t="s">
        <v>18</v>
      </c>
      <c r="I17" s="19" t="s">
        <v>89</v>
      </c>
      <c r="J17" s="12">
        <v>145</v>
      </c>
      <c r="K17" s="13">
        <v>145</v>
      </c>
      <c r="L17" s="13">
        <f>G17-K17</f>
        <v>0</v>
      </c>
      <c r="M17" s="14"/>
      <c r="N17" s="14"/>
      <c r="O17" s="14"/>
      <c r="P17" s="14"/>
    </row>
    <row r="18" spans="1:16" ht="15" customHeight="1" x14ac:dyDescent="0.25">
      <c r="A18" s="11" t="s">
        <v>19</v>
      </c>
      <c r="B18" s="9" t="s">
        <v>28</v>
      </c>
      <c r="C18" s="9"/>
      <c r="D18" s="12">
        <v>38472</v>
      </c>
      <c r="E18" s="12"/>
      <c r="F18" s="12" t="s">
        <v>127</v>
      </c>
      <c r="G18" s="12">
        <v>38472</v>
      </c>
      <c r="H18" s="19" t="s">
        <v>18</v>
      </c>
      <c r="I18" s="19" t="s">
        <v>89</v>
      </c>
      <c r="J18" s="12">
        <v>38472</v>
      </c>
      <c r="K18" s="12">
        <v>38472</v>
      </c>
      <c r="L18" s="13">
        <f>G18-K18</f>
        <v>0</v>
      </c>
      <c r="M18" s="14"/>
      <c r="N18" s="14"/>
      <c r="O18" s="14"/>
      <c r="P18" s="14"/>
    </row>
    <row r="19" spans="1:16" ht="15" customHeight="1" x14ac:dyDescent="0.25">
      <c r="A19" s="11"/>
      <c r="B19" s="9" t="s">
        <v>28</v>
      </c>
      <c r="C19" s="9"/>
      <c r="D19" s="12">
        <v>748</v>
      </c>
      <c r="E19" s="12"/>
      <c r="F19" s="12"/>
      <c r="G19" s="12"/>
      <c r="H19" s="19" t="s">
        <v>20</v>
      </c>
      <c r="I19" s="19"/>
      <c r="J19" s="12"/>
      <c r="K19" s="13"/>
      <c r="L19" s="13"/>
      <c r="M19" s="14"/>
      <c r="N19" s="14"/>
      <c r="O19" s="14"/>
      <c r="P19" s="14"/>
    </row>
    <row r="20" spans="1:16" ht="15" customHeight="1" x14ac:dyDescent="0.25">
      <c r="A20" s="11" t="s">
        <v>33</v>
      </c>
      <c r="B20" s="9" t="s">
        <v>90</v>
      </c>
      <c r="C20" s="9"/>
      <c r="D20" s="12">
        <v>748</v>
      </c>
      <c r="E20" s="12" t="s">
        <v>127</v>
      </c>
      <c r="F20" s="12"/>
      <c r="G20" s="12">
        <v>748</v>
      </c>
      <c r="H20" s="19" t="s">
        <v>18</v>
      </c>
      <c r="I20" s="19" t="s">
        <v>89</v>
      </c>
      <c r="J20" s="12">
        <v>748</v>
      </c>
      <c r="K20" s="13">
        <v>748</v>
      </c>
      <c r="L20" s="13">
        <f>G20-K20</f>
        <v>0</v>
      </c>
      <c r="M20" s="14"/>
      <c r="N20" s="14"/>
      <c r="O20" s="14"/>
      <c r="P20" s="14"/>
    </row>
    <row r="21" spans="1:16" ht="15" customHeight="1" x14ac:dyDescent="0.25">
      <c r="A21" s="11" t="s">
        <v>30</v>
      </c>
      <c r="B21" s="9" t="s">
        <v>90</v>
      </c>
      <c r="C21" s="9"/>
      <c r="D21" s="12">
        <v>58388</v>
      </c>
      <c r="E21" s="12" t="s">
        <v>127</v>
      </c>
      <c r="F21" s="12"/>
      <c r="G21" s="12">
        <v>58388</v>
      </c>
      <c r="H21" s="19" t="s">
        <v>18</v>
      </c>
      <c r="I21" s="19" t="s">
        <v>89</v>
      </c>
      <c r="J21" s="12">
        <v>58388</v>
      </c>
      <c r="K21" s="13">
        <v>58100</v>
      </c>
      <c r="L21" s="13">
        <f>G21-K21</f>
        <v>288</v>
      </c>
      <c r="M21" s="14"/>
      <c r="N21" s="14"/>
      <c r="O21" s="14"/>
      <c r="P21" s="14"/>
    </row>
    <row r="22" spans="1:16" ht="15" customHeight="1" x14ac:dyDescent="0.25">
      <c r="A22" s="11" t="s">
        <v>88</v>
      </c>
      <c r="B22" s="9" t="s">
        <v>90</v>
      </c>
      <c r="C22" s="9"/>
      <c r="D22" s="12">
        <v>1307</v>
      </c>
      <c r="E22" s="12" t="s">
        <v>127</v>
      </c>
      <c r="F22" s="12"/>
      <c r="G22" s="12">
        <v>1307</v>
      </c>
      <c r="H22" s="19" t="s">
        <v>18</v>
      </c>
      <c r="I22" s="19" t="s">
        <v>89</v>
      </c>
      <c r="J22" s="12">
        <v>1307</v>
      </c>
      <c r="K22" s="13">
        <v>1306.2</v>
      </c>
      <c r="L22" s="13">
        <f>G22-K22</f>
        <v>0.79999999999995453</v>
      </c>
      <c r="M22" s="14"/>
      <c r="N22" s="14"/>
      <c r="O22" s="14"/>
      <c r="P22" s="14"/>
    </row>
    <row r="23" spans="1:16" ht="15" customHeight="1" x14ac:dyDescent="0.25">
      <c r="A23" s="11" t="s">
        <v>19</v>
      </c>
      <c r="B23" s="9" t="s">
        <v>90</v>
      </c>
      <c r="C23" s="9"/>
      <c r="D23" s="12">
        <v>18892</v>
      </c>
      <c r="E23" s="12" t="s">
        <v>127</v>
      </c>
      <c r="F23" s="12"/>
      <c r="G23" s="12">
        <v>18892</v>
      </c>
      <c r="H23" s="19" t="s">
        <v>18</v>
      </c>
      <c r="I23" s="19" t="s">
        <v>89</v>
      </c>
      <c r="J23" s="12">
        <v>9652</v>
      </c>
      <c r="K23" s="12">
        <v>9652</v>
      </c>
      <c r="L23" s="13">
        <f>G23-K23</f>
        <v>9240</v>
      </c>
      <c r="M23" s="14"/>
      <c r="N23" s="14"/>
      <c r="O23" s="14"/>
      <c r="P23" s="14"/>
    </row>
    <row r="24" spans="1:16" ht="15" customHeight="1" x14ac:dyDescent="0.25">
      <c r="A24" s="11"/>
      <c r="B24" s="9" t="s">
        <v>90</v>
      </c>
      <c r="C24" s="9"/>
      <c r="D24" s="12">
        <v>2953</v>
      </c>
      <c r="E24" s="12"/>
      <c r="F24" s="12"/>
      <c r="G24" s="12"/>
      <c r="H24" s="19" t="s">
        <v>20</v>
      </c>
      <c r="I24" s="19"/>
      <c r="J24" s="12"/>
      <c r="K24" s="13"/>
      <c r="L24" s="13"/>
      <c r="M24" s="14"/>
      <c r="N24" s="14"/>
      <c r="O24" s="14"/>
      <c r="P24" s="14"/>
    </row>
    <row r="25" spans="1:16" ht="15" customHeight="1" x14ac:dyDescent="0.25">
      <c r="A25" s="15"/>
      <c r="B25" s="16"/>
      <c r="C25" s="16"/>
      <c r="D25" s="18"/>
      <c r="E25" s="18"/>
    </row>
    <row r="26" spans="1:16" s="39" customFormat="1" ht="90" customHeight="1" x14ac:dyDescent="0.25">
      <c r="A26" s="106" t="s">
        <v>168</v>
      </c>
      <c r="B26" s="106"/>
      <c r="C26" s="106"/>
      <c r="D26" s="106"/>
    </row>
    <row r="27" spans="1:16" s="39" customFormat="1" ht="20.100000000000001" customHeight="1" x14ac:dyDescent="0.25">
      <c r="A27" s="107" t="s">
        <v>125</v>
      </c>
      <c r="B27" s="107"/>
      <c r="C27" s="107"/>
      <c r="D27" s="107"/>
    </row>
    <row r="28" spans="1:16" s="39" customFormat="1" ht="14.25" x14ac:dyDescent="0.25">
      <c r="A28" s="106" t="s">
        <v>165</v>
      </c>
      <c r="B28" s="106"/>
      <c r="C28" s="106"/>
      <c r="D28" s="106"/>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44"/>
  <sheetViews>
    <sheetView topLeftCell="F10" zoomScale="85" zoomScaleNormal="85" workbookViewId="0">
      <selection activeCell="M30" sqref="M30"/>
    </sheetView>
  </sheetViews>
  <sheetFormatPr baseColWidth="10" defaultRowHeight="15" x14ac:dyDescent="0.25"/>
  <cols>
    <col min="1" max="1" width="37.42578125" style="10" bestFit="1" customWidth="1"/>
    <col min="2" max="2" width="24" style="10" bestFit="1" customWidth="1"/>
    <col min="3" max="3" width="18.28515625" style="10" bestFit="1" customWidth="1"/>
    <col min="4" max="4" width="23.140625" style="10" bestFit="1" customWidth="1"/>
    <col min="5" max="5" width="31" style="39" bestFit="1" customWidth="1"/>
    <col min="6" max="6" width="21" style="39" customWidth="1"/>
    <col min="7" max="7" width="22.7109375" style="39" customWidth="1"/>
    <col min="8" max="8" width="20.42578125" style="39" customWidth="1"/>
    <col min="9" max="9" width="22.7109375" style="39" customWidth="1"/>
    <col min="10" max="11" width="20.7109375" style="39" customWidth="1"/>
    <col min="12" max="12" width="24.28515625" style="39" customWidth="1"/>
    <col min="13" max="13" width="14" style="39" customWidth="1"/>
    <col min="14" max="14" width="22.7109375" style="39" customWidth="1"/>
    <col min="15" max="15" width="25.85546875" style="39" bestFit="1" customWidth="1"/>
    <col min="16" max="16" width="19.7109375" style="39" customWidth="1"/>
    <col min="17" max="17" width="20.85546875" style="39" customWidth="1"/>
    <col min="18" max="18" width="16.140625" style="39" customWidth="1"/>
    <col min="19" max="19" width="21.85546875" style="39" customWidth="1"/>
    <col min="20" max="20" width="16.42578125" style="39" customWidth="1"/>
    <col min="21" max="21" width="17.140625" style="39" customWidth="1"/>
    <col min="22" max="22" width="14.28515625" style="39" customWidth="1"/>
    <col min="23" max="16384" width="11.42578125" style="39"/>
  </cols>
  <sheetData>
    <row r="1" spans="1:251" s="43" customFormat="1" ht="15" customHeight="1" x14ac:dyDescent="0.25">
      <c r="A1" s="101" t="s">
        <v>124</v>
      </c>
      <c r="B1" s="101"/>
      <c r="C1" s="101"/>
      <c r="D1" s="101"/>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row>
    <row r="2" spans="1:251" s="43" customFormat="1" ht="15" customHeight="1" x14ac:dyDescent="0.25">
      <c r="A2" s="101" t="s">
        <v>25</v>
      </c>
      <c r="B2" s="101"/>
      <c r="C2" s="101"/>
      <c r="D2" s="101"/>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row>
    <row r="3" spans="1:251" s="43" customFormat="1" ht="15" customHeight="1" x14ac:dyDescent="0.25">
      <c r="A3" s="101" t="s">
        <v>26</v>
      </c>
      <c r="B3" s="101"/>
      <c r="C3" s="101"/>
      <c r="D3" s="101"/>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row>
    <row r="4" spans="1:251" s="43" customFormat="1" ht="15" customHeight="1" x14ac:dyDescent="0.25">
      <c r="A4" s="101" t="s">
        <v>11</v>
      </c>
      <c r="B4" s="101"/>
      <c r="C4" s="101"/>
      <c r="D4" s="101"/>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row>
    <row r="5" spans="1:251" s="43" customFormat="1" ht="15" customHeight="1" x14ac:dyDescent="0.25">
      <c r="A5" s="101" t="s">
        <v>12</v>
      </c>
      <c r="B5" s="101"/>
      <c r="C5" s="101"/>
      <c r="D5" s="101"/>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row>
    <row r="6" spans="1:251" s="43" customFormat="1" ht="15" customHeight="1" x14ac:dyDescent="0.25">
      <c r="A6" s="101" t="s">
        <v>7</v>
      </c>
      <c r="B6" s="101"/>
      <c r="C6" s="101"/>
      <c r="D6" s="101"/>
      <c r="E6" s="42"/>
      <c r="F6" s="42"/>
      <c r="G6" s="42"/>
      <c r="H6" s="6">
        <v>372400</v>
      </c>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row>
    <row r="7" spans="1:251" s="43" customFormat="1" ht="15" customHeight="1" x14ac:dyDescent="0.25">
      <c r="A7" s="101" t="s">
        <v>9</v>
      </c>
      <c r="B7" s="101"/>
      <c r="C7" s="101"/>
      <c r="D7" s="101"/>
      <c r="E7" s="42"/>
      <c r="F7" s="42"/>
      <c r="G7" s="42"/>
      <c r="H7" s="44">
        <f>H6*0.25</f>
        <v>93100</v>
      </c>
      <c r="I7" s="45"/>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row>
    <row r="8" spans="1:251" s="43" customFormat="1" ht="15" customHeight="1" x14ac:dyDescent="0.25">
      <c r="A8" s="101" t="s">
        <v>8</v>
      </c>
      <c r="B8" s="101"/>
      <c r="C8" s="101"/>
      <c r="D8" s="101"/>
      <c r="E8" s="42"/>
      <c r="F8" s="42"/>
      <c r="G8" s="42"/>
      <c r="H8" s="31"/>
      <c r="I8" s="42"/>
      <c r="J8" s="42"/>
      <c r="K8" s="42"/>
      <c r="L8" s="42" t="s">
        <v>161</v>
      </c>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row>
    <row r="9" spans="1:251" s="43" customFormat="1" ht="15" customHeight="1" x14ac:dyDescent="0.25">
      <c r="A9" s="101" t="s">
        <v>10</v>
      </c>
      <c r="B9" s="101"/>
      <c r="C9" s="101"/>
      <c r="D9" s="101"/>
      <c r="E9" s="42"/>
      <c r="F9" s="42"/>
      <c r="G9" s="42"/>
      <c r="H9" s="42">
        <v>186200</v>
      </c>
      <c r="I9" s="42"/>
      <c r="J9" s="42"/>
      <c r="K9" s="42"/>
      <c r="L9" s="47">
        <v>255237</v>
      </c>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row>
    <row r="10" spans="1:251" s="43" customFormat="1" ht="29.25" customHeight="1" x14ac:dyDescent="0.25">
      <c r="A10" s="101" t="s">
        <v>14</v>
      </c>
      <c r="B10" s="101"/>
      <c r="C10" s="101"/>
      <c r="D10" s="10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row>
    <row r="11" spans="1:251" s="43" customFormat="1" x14ac:dyDescent="0.25">
      <c r="A11" s="10"/>
      <c r="B11" s="10"/>
      <c r="C11" s="10"/>
      <c r="D11" s="10"/>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row>
    <row r="12" spans="1:251" s="10" customFormat="1" ht="30" customHeight="1" x14ac:dyDescent="0.25">
      <c r="A12" s="4" t="s">
        <v>15</v>
      </c>
      <c r="B12" s="5"/>
      <c r="C12" s="5"/>
      <c r="D12" s="5"/>
      <c r="E12" s="5"/>
      <c r="F12" s="5"/>
      <c r="G12" s="4" t="s">
        <v>156</v>
      </c>
      <c r="H12" s="5"/>
      <c r="I12" s="37"/>
      <c r="J12" s="4" t="s">
        <v>155</v>
      </c>
      <c r="K12" s="5"/>
      <c r="L12" s="5"/>
      <c r="M12" s="5"/>
      <c r="N12" s="37"/>
      <c r="O12" s="4" t="s">
        <v>94</v>
      </c>
      <c r="P12" s="5"/>
      <c r="Q12" s="5"/>
      <c r="R12" s="5"/>
      <c r="S12" s="5"/>
      <c r="T12" s="37"/>
      <c r="U12" s="24" t="s">
        <v>91</v>
      </c>
      <c r="V12" s="25"/>
      <c r="W12" s="26" t="s">
        <v>16</v>
      </c>
      <c r="X12" s="27"/>
      <c r="Y12" s="27"/>
      <c r="Z12" s="28"/>
    </row>
    <row r="13" spans="1:251" s="30" customFormat="1" ht="87" customHeight="1" x14ac:dyDescent="0.25">
      <c r="A13" s="1" t="s">
        <v>5</v>
      </c>
      <c r="B13" s="1" t="s">
        <v>27</v>
      </c>
      <c r="C13" s="1" t="s">
        <v>29</v>
      </c>
      <c r="D13" s="1" t="s">
        <v>1</v>
      </c>
      <c r="E13" s="1" t="s">
        <v>17</v>
      </c>
      <c r="F13" s="1" t="s">
        <v>93</v>
      </c>
      <c r="G13" s="40" t="s">
        <v>128</v>
      </c>
      <c r="H13" s="38" t="s">
        <v>159</v>
      </c>
      <c r="I13" s="38" t="s">
        <v>157</v>
      </c>
      <c r="J13" s="34" t="s">
        <v>128</v>
      </c>
      <c r="K13" s="34" t="s">
        <v>159</v>
      </c>
      <c r="L13" s="34" t="s">
        <v>158</v>
      </c>
      <c r="M13" s="34" t="s">
        <v>91</v>
      </c>
      <c r="N13" s="34" t="s">
        <v>154</v>
      </c>
      <c r="O13" s="1" t="s">
        <v>122</v>
      </c>
      <c r="P13" s="1" t="s">
        <v>2</v>
      </c>
      <c r="Q13" s="1" t="s">
        <v>3</v>
      </c>
      <c r="R13" s="33" t="s">
        <v>4</v>
      </c>
      <c r="S13" s="33" t="s">
        <v>153</v>
      </c>
      <c r="T13" s="1" t="s">
        <v>23</v>
      </c>
      <c r="U13" s="23" t="s">
        <v>21</v>
      </c>
      <c r="V13" s="23" t="s">
        <v>123</v>
      </c>
      <c r="W13" s="2" t="s">
        <v>22</v>
      </c>
      <c r="X13" s="3" t="s">
        <v>0</v>
      </c>
      <c r="Y13" s="3" t="s">
        <v>24</v>
      </c>
      <c r="Z13" s="2" t="s">
        <v>2</v>
      </c>
    </row>
    <row r="14" spans="1:251" s="10" customFormat="1" ht="15" customHeight="1" x14ac:dyDescent="0.25">
      <c r="A14" s="11" t="s">
        <v>30</v>
      </c>
      <c r="B14" s="9" t="s">
        <v>28</v>
      </c>
      <c r="C14" s="20"/>
      <c r="D14" s="19" t="s">
        <v>34</v>
      </c>
      <c r="E14" s="19" t="s">
        <v>48</v>
      </c>
      <c r="F14" s="12">
        <v>12526</v>
      </c>
      <c r="G14" s="12"/>
      <c r="H14" s="12">
        <v>93100</v>
      </c>
      <c r="I14" s="12">
        <v>186200</v>
      </c>
      <c r="J14" s="12" t="s">
        <v>127</v>
      </c>
      <c r="K14" s="12" t="s">
        <v>127</v>
      </c>
      <c r="L14" s="12" t="s">
        <v>127</v>
      </c>
      <c r="M14" s="35">
        <f t="shared" ref="M14:M27" si="0">IFERROR(IF(IF(AND(A14&lt;&gt;"",B14="PRIMER SEMESTRE"),SUMIF($A$14:$A$27,A14,$O$14:$O$27),""),(U14/IF(AND(A14&lt;&gt;"",B14="PRIMER SEMESTRE"),SUMIF($A$14:$A$27,A14,$O$14:$O$27),"")),""),"")</f>
        <v>0.16459828116376252</v>
      </c>
      <c r="N14" s="36">
        <f>SUMIF($A$13:A14,A14,$M$13:M14)</f>
        <v>0.16459828116376252</v>
      </c>
      <c r="O14" s="12">
        <v>12526</v>
      </c>
      <c r="P14" s="19" t="s">
        <v>18</v>
      </c>
      <c r="Q14" s="19" t="s">
        <v>108</v>
      </c>
      <c r="R14" s="19" t="s">
        <v>89</v>
      </c>
      <c r="S14" s="19" t="s">
        <v>129</v>
      </c>
      <c r="T14" s="12">
        <v>12526</v>
      </c>
      <c r="U14" s="13">
        <v>12525.6</v>
      </c>
      <c r="V14" s="13">
        <f t="shared" ref="V14:V26" si="1">O14-U14</f>
        <v>0.3999999999996362</v>
      </c>
      <c r="W14" s="14"/>
      <c r="X14" s="14"/>
      <c r="Y14" s="14"/>
      <c r="Z14" s="14"/>
    </row>
    <row r="15" spans="1:251" s="10" customFormat="1" ht="15" customHeight="1" x14ac:dyDescent="0.25">
      <c r="A15" s="11" t="s">
        <v>31</v>
      </c>
      <c r="B15" s="9" t="s">
        <v>28</v>
      </c>
      <c r="C15" s="20"/>
      <c r="D15" s="19" t="s">
        <v>35</v>
      </c>
      <c r="E15" s="19" t="s">
        <v>49</v>
      </c>
      <c r="F15" s="12">
        <v>2448</v>
      </c>
      <c r="G15" s="12"/>
      <c r="H15" s="12"/>
      <c r="I15" s="12">
        <v>173674</v>
      </c>
      <c r="J15" s="12" t="s">
        <v>127</v>
      </c>
      <c r="K15" s="12" t="s">
        <v>127</v>
      </c>
      <c r="L15" s="12" t="s">
        <v>127</v>
      </c>
      <c r="M15" s="35">
        <f t="shared" si="0"/>
        <v>1</v>
      </c>
      <c r="N15" s="36">
        <f>SUMIF($A$13:A15,A15,$M$13:M15)</f>
        <v>1</v>
      </c>
      <c r="O15" s="12">
        <v>2448</v>
      </c>
      <c r="P15" s="19" t="s">
        <v>18</v>
      </c>
      <c r="Q15" s="19" t="s">
        <v>109</v>
      </c>
      <c r="R15" s="19" t="s">
        <v>89</v>
      </c>
      <c r="S15" s="19" t="s">
        <v>130</v>
      </c>
      <c r="T15" s="12">
        <v>2448</v>
      </c>
      <c r="U15" s="13">
        <v>2448</v>
      </c>
      <c r="V15" s="13">
        <f t="shared" si="1"/>
        <v>0</v>
      </c>
      <c r="W15" s="14"/>
      <c r="X15" s="14"/>
      <c r="Y15" s="14"/>
      <c r="Z15" s="14"/>
    </row>
    <row r="16" spans="1:251" s="10" customFormat="1" ht="15" customHeight="1" x14ac:dyDescent="0.25">
      <c r="A16" s="11" t="s">
        <v>30</v>
      </c>
      <c r="B16" s="9" t="s">
        <v>28</v>
      </c>
      <c r="C16" s="20"/>
      <c r="D16" s="19" t="s">
        <v>36</v>
      </c>
      <c r="E16" s="19" t="s">
        <v>50</v>
      </c>
      <c r="F16" s="12">
        <v>14743</v>
      </c>
      <c r="G16" s="12"/>
      <c r="H16" s="12"/>
      <c r="I16" s="12">
        <v>171226</v>
      </c>
      <c r="J16" s="12" t="s">
        <v>127</v>
      </c>
      <c r="K16" s="12" t="s">
        <v>127</v>
      </c>
      <c r="L16" s="12" t="s">
        <v>127</v>
      </c>
      <c r="M16" s="35">
        <f t="shared" si="0"/>
        <v>0.1937297957896397</v>
      </c>
      <c r="N16" s="36">
        <f>SUMIF($A$13:A16,A16,$M$13:M16)</f>
        <v>0.35832807695340219</v>
      </c>
      <c r="O16" s="12">
        <v>14743</v>
      </c>
      <c r="P16" s="19" t="s">
        <v>18</v>
      </c>
      <c r="Q16" s="19" t="s">
        <v>110</v>
      </c>
      <c r="R16" s="19" t="s">
        <v>89</v>
      </c>
      <c r="S16" s="19" t="s">
        <v>131</v>
      </c>
      <c r="T16" s="12">
        <v>14743</v>
      </c>
      <c r="U16" s="13">
        <v>14742.45</v>
      </c>
      <c r="V16" s="13">
        <f t="shared" si="1"/>
        <v>0.5499999999992724</v>
      </c>
      <c r="W16" s="14"/>
      <c r="X16" s="14"/>
      <c r="Y16" s="14"/>
      <c r="Z16" s="14"/>
    </row>
    <row r="17" spans="1:26" s="10" customFormat="1" ht="15" customHeight="1" x14ac:dyDescent="0.25">
      <c r="A17" s="11" t="s">
        <v>30</v>
      </c>
      <c r="B17" s="9" t="s">
        <v>28</v>
      </c>
      <c r="C17" s="20"/>
      <c r="D17" s="19" t="s">
        <v>37</v>
      </c>
      <c r="E17" s="19" t="s">
        <v>51</v>
      </c>
      <c r="F17" s="12">
        <v>3840</v>
      </c>
      <c r="G17" s="12"/>
      <c r="H17" s="12"/>
      <c r="I17" s="12">
        <v>156483</v>
      </c>
      <c r="J17" s="12" t="s">
        <v>127</v>
      </c>
      <c r="K17" s="12" t="s">
        <v>127</v>
      </c>
      <c r="L17" s="12" t="s">
        <v>127</v>
      </c>
      <c r="M17" s="35">
        <f t="shared" si="0"/>
        <v>4.5730505400930377E-2</v>
      </c>
      <c r="N17" s="36">
        <f>SUMIF($A$13:A17,A17,$M$13:M17)</f>
        <v>0.40405858235433256</v>
      </c>
      <c r="O17" s="12">
        <v>3840</v>
      </c>
      <c r="P17" s="19" t="s">
        <v>18</v>
      </c>
      <c r="Q17" s="19" t="s">
        <v>111</v>
      </c>
      <c r="R17" s="19" t="s">
        <v>89</v>
      </c>
      <c r="S17" s="19" t="s">
        <v>132</v>
      </c>
      <c r="T17" s="12">
        <v>3480</v>
      </c>
      <c r="U17" s="13">
        <v>3480</v>
      </c>
      <c r="V17" s="13">
        <f t="shared" si="1"/>
        <v>360</v>
      </c>
      <c r="W17" s="14"/>
      <c r="X17" s="14"/>
      <c r="Y17" s="14"/>
      <c r="Z17" s="14"/>
    </row>
    <row r="18" spans="1:26" s="10" customFormat="1" ht="15" customHeight="1" x14ac:dyDescent="0.25">
      <c r="A18" s="11" t="s">
        <v>32</v>
      </c>
      <c r="B18" s="9" t="s">
        <v>28</v>
      </c>
      <c r="C18" s="20"/>
      <c r="D18" s="19" t="s">
        <v>38</v>
      </c>
      <c r="E18" s="19" t="s">
        <v>52</v>
      </c>
      <c r="F18" s="41">
        <v>200</v>
      </c>
      <c r="G18" s="12"/>
      <c r="H18" s="12"/>
      <c r="I18" s="12">
        <v>152643</v>
      </c>
      <c r="J18" s="12" t="s">
        <v>127</v>
      </c>
      <c r="K18" s="12" t="s">
        <v>127</v>
      </c>
      <c r="L18" s="12" t="s">
        <v>127</v>
      </c>
      <c r="M18" s="35">
        <f t="shared" si="0"/>
        <v>1</v>
      </c>
      <c r="N18" s="36">
        <f>SUMIF($A$13:A18,A18,$M$13:M18)</f>
        <v>1</v>
      </c>
      <c r="O18" s="41">
        <v>145</v>
      </c>
      <c r="P18" s="19" t="s">
        <v>18</v>
      </c>
      <c r="Q18" s="19" t="s">
        <v>112</v>
      </c>
      <c r="R18" s="19" t="s">
        <v>89</v>
      </c>
      <c r="S18" s="19" t="s">
        <v>133</v>
      </c>
      <c r="T18" s="12">
        <v>145</v>
      </c>
      <c r="U18" s="13">
        <v>145</v>
      </c>
      <c r="V18" s="13">
        <f t="shared" si="1"/>
        <v>0</v>
      </c>
      <c r="W18" s="14"/>
      <c r="X18" s="14"/>
      <c r="Y18" s="14"/>
      <c r="Z18" s="14"/>
    </row>
    <row r="19" spans="1:26" s="10" customFormat="1" ht="15" customHeight="1" x14ac:dyDescent="0.25">
      <c r="A19" s="11" t="s">
        <v>30</v>
      </c>
      <c r="B19" s="9" t="s">
        <v>28</v>
      </c>
      <c r="C19" s="20"/>
      <c r="D19" s="19" t="s">
        <v>39</v>
      </c>
      <c r="E19" s="19" t="s">
        <v>53</v>
      </c>
      <c r="F19" s="12">
        <v>8841</v>
      </c>
      <c r="G19" s="12"/>
      <c r="H19" s="12"/>
      <c r="I19" s="12">
        <v>152498</v>
      </c>
      <c r="J19" s="12" t="s">
        <v>127</v>
      </c>
      <c r="K19" s="12" t="s">
        <v>127</v>
      </c>
      <c r="L19" s="12" t="s">
        <v>127</v>
      </c>
      <c r="M19" s="35">
        <f t="shared" si="0"/>
        <v>0.1161680990301979</v>
      </c>
      <c r="N19" s="36">
        <f>SUMIF($A$13:A19,A19,$M$13:M19)</f>
        <v>0.52022668138453043</v>
      </c>
      <c r="O19" s="12">
        <v>8841</v>
      </c>
      <c r="P19" s="19" t="s">
        <v>18</v>
      </c>
      <c r="Q19" s="19" t="s">
        <v>113</v>
      </c>
      <c r="R19" s="19" t="s">
        <v>89</v>
      </c>
      <c r="S19" s="19" t="s">
        <v>134</v>
      </c>
      <c r="T19" s="21">
        <v>9201</v>
      </c>
      <c r="U19" s="13">
        <v>8840.16</v>
      </c>
      <c r="V19" s="13">
        <f t="shared" si="1"/>
        <v>0.84000000000014552</v>
      </c>
      <c r="W19" s="14"/>
      <c r="X19" s="14"/>
      <c r="Y19" s="14"/>
      <c r="Z19" s="14"/>
    </row>
    <row r="20" spans="1:26" s="10" customFormat="1" ht="15" customHeight="1" x14ac:dyDescent="0.25">
      <c r="A20" s="11" t="s">
        <v>19</v>
      </c>
      <c r="B20" s="9" t="s">
        <v>28</v>
      </c>
      <c r="C20" s="20"/>
      <c r="D20" s="19" t="s">
        <v>40</v>
      </c>
      <c r="E20" s="19" t="s">
        <v>54</v>
      </c>
      <c r="F20" s="12">
        <v>1512</v>
      </c>
      <c r="G20" s="12"/>
      <c r="H20" s="12"/>
      <c r="I20" s="12">
        <v>143657</v>
      </c>
      <c r="J20" s="12" t="s">
        <v>127</v>
      </c>
      <c r="K20" s="12" t="s">
        <v>127</v>
      </c>
      <c r="L20" s="12" t="s">
        <v>127</v>
      </c>
      <c r="M20" s="35">
        <f t="shared" si="0"/>
        <v>3.9301310043668124E-2</v>
      </c>
      <c r="N20" s="36">
        <f>SUMIF($A$13:A20,A20,$M$13:M20)</f>
        <v>3.9301310043668124E-2</v>
      </c>
      <c r="O20" s="12">
        <v>1512</v>
      </c>
      <c r="P20" s="19" t="s">
        <v>18</v>
      </c>
      <c r="Q20" s="19" t="s">
        <v>114</v>
      </c>
      <c r="R20" s="19" t="s">
        <v>89</v>
      </c>
      <c r="S20" s="19" t="s">
        <v>135</v>
      </c>
      <c r="T20" s="12">
        <v>1512</v>
      </c>
      <c r="U20" s="13">
        <v>1512</v>
      </c>
      <c r="V20" s="13">
        <f t="shared" si="1"/>
        <v>0</v>
      </c>
      <c r="W20" s="14"/>
      <c r="X20" s="14"/>
      <c r="Y20" s="14"/>
      <c r="Z20" s="14"/>
    </row>
    <row r="21" spans="1:26" s="10" customFormat="1" ht="15" customHeight="1" x14ac:dyDescent="0.25">
      <c r="A21" s="11" t="s">
        <v>30</v>
      </c>
      <c r="B21" s="9" t="s">
        <v>28</v>
      </c>
      <c r="C21" s="20"/>
      <c r="D21" s="19" t="s">
        <v>41</v>
      </c>
      <c r="E21" s="19" t="s">
        <v>55</v>
      </c>
      <c r="F21" s="12">
        <v>9064</v>
      </c>
      <c r="G21" s="12"/>
      <c r="H21" s="12"/>
      <c r="I21" s="12">
        <v>142145</v>
      </c>
      <c r="J21" s="12" t="s">
        <v>127</v>
      </c>
      <c r="K21" s="12" t="s">
        <v>127</v>
      </c>
      <c r="L21" s="12" t="s">
        <v>127</v>
      </c>
      <c r="M21" s="35">
        <f t="shared" si="0"/>
        <v>0.11909813661331441</v>
      </c>
      <c r="N21" s="36">
        <f>SUMIF($A$13:A21,A21,$M$13:M21)</f>
        <v>0.6393248179978448</v>
      </c>
      <c r="O21" s="12">
        <v>9064</v>
      </c>
      <c r="P21" s="19" t="s">
        <v>18</v>
      </c>
      <c r="Q21" s="19" t="s">
        <v>115</v>
      </c>
      <c r="R21" s="19" t="s">
        <v>89</v>
      </c>
      <c r="S21" s="19" t="s">
        <v>136</v>
      </c>
      <c r="T21" s="12">
        <v>9064</v>
      </c>
      <c r="U21" s="13">
        <v>9063.1299999999992</v>
      </c>
      <c r="V21" s="13">
        <f t="shared" si="1"/>
        <v>0.87000000000080036</v>
      </c>
      <c r="W21" s="14"/>
      <c r="X21" s="14"/>
      <c r="Y21" s="14"/>
      <c r="Z21" s="14"/>
    </row>
    <row r="22" spans="1:26" s="10" customFormat="1" ht="15" customHeight="1" x14ac:dyDescent="0.25">
      <c r="A22" s="11" t="s">
        <v>30</v>
      </c>
      <c r="B22" s="9" t="s">
        <v>28</v>
      </c>
      <c r="C22" s="20"/>
      <c r="D22" s="19" t="s">
        <v>42</v>
      </c>
      <c r="E22" s="19" t="s">
        <v>56</v>
      </c>
      <c r="F22" s="12">
        <v>5876</v>
      </c>
      <c r="G22" s="12"/>
      <c r="H22" s="12"/>
      <c r="I22" s="12">
        <v>133081</v>
      </c>
      <c r="J22" s="12" t="s">
        <v>127</v>
      </c>
      <c r="K22" s="12" t="s">
        <v>127</v>
      </c>
      <c r="L22" s="12" t="s">
        <v>127</v>
      </c>
      <c r="M22" s="35">
        <f t="shared" si="0"/>
        <v>7.7215564140976106E-2</v>
      </c>
      <c r="N22" s="36">
        <f>SUMIF($A$13:A22,A22,$M$13:M22)</f>
        <v>0.71654038213882087</v>
      </c>
      <c r="O22" s="12">
        <v>5876</v>
      </c>
      <c r="P22" s="19" t="s">
        <v>18</v>
      </c>
      <c r="Q22" s="19" t="s">
        <v>116</v>
      </c>
      <c r="R22" s="19" t="s">
        <v>89</v>
      </c>
      <c r="S22" s="19" t="s">
        <v>137</v>
      </c>
      <c r="T22" s="12">
        <v>5876</v>
      </c>
      <c r="U22" s="13">
        <v>5875.95</v>
      </c>
      <c r="V22" s="13">
        <f t="shared" si="1"/>
        <v>5.0000000000181899E-2</v>
      </c>
      <c r="W22" s="14"/>
      <c r="X22" s="14"/>
      <c r="Y22" s="14"/>
      <c r="Z22" s="14"/>
    </row>
    <row r="23" spans="1:26" s="10" customFormat="1" ht="15" customHeight="1" x14ac:dyDescent="0.25">
      <c r="A23" s="11" t="s">
        <v>30</v>
      </c>
      <c r="B23" s="9" t="s">
        <v>28</v>
      </c>
      <c r="C23" s="20"/>
      <c r="D23" s="19" t="s">
        <v>43</v>
      </c>
      <c r="E23" s="19" t="s">
        <v>57</v>
      </c>
      <c r="F23" s="41">
        <v>11494</v>
      </c>
      <c r="G23" s="12"/>
      <c r="H23" s="12"/>
      <c r="I23" s="12">
        <v>127205</v>
      </c>
      <c r="J23" s="12" t="s">
        <v>127</v>
      </c>
      <c r="K23" s="12" t="s">
        <v>127</v>
      </c>
      <c r="L23" s="12" t="s">
        <v>127</v>
      </c>
      <c r="M23" s="35">
        <f t="shared" si="0"/>
        <v>0.11287786801229993</v>
      </c>
      <c r="N23" s="36">
        <f>SUMIF($A$13:A23,A23,$M$13:M23)</f>
        <v>0.82941825015112081</v>
      </c>
      <c r="O23" s="41">
        <v>8590</v>
      </c>
      <c r="P23" s="19" t="s">
        <v>18</v>
      </c>
      <c r="Q23" s="19" t="s">
        <v>117</v>
      </c>
      <c r="R23" s="19" t="s">
        <v>89</v>
      </c>
      <c r="S23" s="19" t="s">
        <v>138</v>
      </c>
      <c r="T23" s="12">
        <v>8590</v>
      </c>
      <c r="U23" s="13">
        <v>8589.7800000000007</v>
      </c>
      <c r="V23" s="13">
        <f t="shared" si="1"/>
        <v>0.21999999999934516</v>
      </c>
      <c r="W23" s="14"/>
      <c r="X23" s="14"/>
      <c r="Y23" s="14"/>
      <c r="Z23" s="14"/>
    </row>
    <row r="24" spans="1:26" s="10" customFormat="1" ht="15" customHeight="1" x14ac:dyDescent="0.25">
      <c r="A24" s="11" t="s">
        <v>19</v>
      </c>
      <c r="B24" s="9" t="s">
        <v>28</v>
      </c>
      <c r="C24" s="20"/>
      <c r="D24" s="19" t="s">
        <v>44</v>
      </c>
      <c r="E24" s="19" t="s">
        <v>58</v>
      </c>
      <c r="F24" s="12">
        <v>36960</v>
      </c>
      <c r="G24" s="12"/>
      <c r="H24" s="12"/>
      <c r="I24" s="12">
        <v>118615</v>
      </c>
      <c r="J24" s="12" t="s">
        <v>127</v>
      </c>
      <c r="K24" s="12" t="s">
        <v>127</v>
      </c>
      <c r="L24" s="12" t="s">
        <v>127</v>
      </c>
      <c r="M24" s="35">
        <f t="shared" si="0"/>
        <v>0.9606986899563319</v>
      </c>
      <c r="N24" s="36">
        <f>SUMIF($A$13:A24,A24,$M$13:M24)</f>
        <v>1</v>
      </c>
      <c r="O24" s="12">
        <v>36960</v>
      </c>
      <c r="P24" s="19" t="s">
        <v>18</v>
      </c>
      <c r="Q24" s="19" t="s">
        <v>118</v>
      </c>
      <c r="R24" s="19" t="s">
        <v>89</v>
      </c>
      <c r="S24" s="19" t="s">
        <v>139</v>
      </c>
      <c r="T24" s="12">
        <v>36960</v>
      </c>
      <c r="U24" s="13">
        <v>36960</v>
      </c>
      <c r="V24" s="13">
        <f t="shared" si="1"/>
        <v>0</v>
      </c>
      <c r="W24" s="14"/>
      <c r="X24" s="14"/>
      <c r="Y24" s="14"/>
      <c r="Z24" s="14"/>
    </row>
    <row r="25" spans="1:26" s="10" customFormat="1" ht="15" customHeight="1" x14ac:dyDescent="0.25">
      <c r="A25" s="11" t="s">
        <v>30</v>
      </c>
      <c r="B25" s="9" t="s">
        <v>28</v>
      </c>
      <c r="C25" s="20"/>
      <c r="D25" s="19" t="s">
        <v>45</v>
      </c>
      <c r="E25" s="19" t="s">
        <v>59</v>
      </c>
      <c r="F25" s="12">
        <v>3456</v>
      </c>
      <c r="G25" s="12"/>
      <c r="H25" s="12"/>
      <c r="I25" s="12">
        <v>81655</v>
      </c>
      <c r="J25" s="12" t="s">
        <v>127</v>
      </c>
      <c r="K25" s="12" t="s">
        <v>127</v>
      </c>
      <c r="L25" s="12" t="s">
        <v>127</v>
      </c>
      <c r="M25" s="35">
        <f t="shared" si="0"/>
        <v>4.5401061788746089E-2</v>
      </c>
      <c r="N25" s="36">
        <f>SUMIF($A$13:A25,A25,$M$13:M25)</f>
        <v>0.87481931193986684</v>
      </c>
      <c r="O25" s="12">
        <v>3456</v>
      </c>
      <c r="P25" s="19" t="s">
        <v>18</v>
      </c>
      <c r="Q25" s="19" t="s">
        <v>119</v>
      </c>
      <c r="R25" s="19" t="s">
        <v>89</v>
      </c>
      <c r="S25" s="19" t="s">
        <v>140</v>
      </c>
      <c r="T25" s="12">
        <v>3456</v>
      </c>
      <c r="U25" s="13">
        <v>3454.93</v>
      </c>
      <c r="V25" s="13">
        <f t="shared" si="1"/>
        <v>1.0700000000001637</v>
      </c>
      <c r="W25" s="14"/>
      <c r="X25" s="14"/>
      <c r="Y25" s="14"/>
      <c r="Z25" s="14"/>
    </row>
    <row r="26" spans="1:26" s="10" customFormat="1" ht="15" customHeight="1" x14ac:dyDescent="0.25">
      <c r="A26" s="11" t="s">
        <v>30</v>
      </c>
      <c r="B26" s="9" t="s">
        <v>28</v>
      </c>
      <c r="C26" s="20"/>
      <c r="D26" s="19" t="s">
        <v>46</v>
      </c>
      <c r="E26" s="19" t="s">
        <v>60</v>
      </c>
      <c r="F26" s="12">
        <v>9162</v>
      </c>
      <c r="G26" s="12"/>
      <c r="H26" s="12"/>
      <c r="I26" s="12">
        <v>78199</v>
      </c>
      <c r="J26" s="12" t="s">
        <v>127</v>
      </c>
      <c r="K26" s="12" t="s">
        <v>127</v>
      </c>
      <c r="L26" s="12" t="s">
        <v>127</v>
      </c>
      <c r="M26" s="35">
        <f t="shared" si="0"/>
        <v>0.1203863439249389</v>
      </c>
      <c r="N26" s="36">
        <f>SUMIF($A$13:A26,A26,$M$13:M26)</f>
        <v>0.99520565586480569</v>
      </c>
      <c r="O26" s="12">
        <v>9162</v>
      </c>
      <c r="P26" s="19" t="s">
        <v>18</v>
      </c>
      <c r="Q26" s="19" t="s">
        <v>120</v>
      </c>
      <c r="R26" s="19" t="s">
        <v>89</v>
      </c>
      <c r="S26" s="19" t="s">
        <v>141</v>
      </c>
      <c r="T26" s="12">
        <v>9162</v>
      </c>
      <c r="U26" s="13">
        <v>9161.16</v>
      </c>
      <c r="V26" s="13">
        <f t="shared" si="1"/>
        <v>0.84000000000014552</v>
      </c>
      <c r="W26" s="14"/>
      <c r="X26" s="14"/>
      <c r="Y26" s="14"/>
      <c r="Z26" s="14"/>
    </row>
    <row r="27" spans="1:26" s="10" customFormat="1" ht="15" customHeight="1" x14ac:dyDescent="0.25">
      <c r="A27" s="11"/>
      <c r="B27" s="9" t="s">
        <v>28</v>
      </c>
      <c r="C27" s="20"/>
      <c r="D27" s="19" t="s">
        <v>47</v>
      </c>
      <c r="E27" s="19" t="s">
        <v>61</v>
      </c>
      <c r="F27" s="12">
        <v>748</v>
      </c>
      <c r="G27" s="12"/>
      <c r="H27" s="12"/>
      <c r="I27" s="12"/>
      <c r="J27" s="12"/>
      <c r="K27" s="12"/>
      <c r="L27" s="12"/>
      <c r="M27" s="35" t="str">
        <f t="shared" si="0"/>
        <v/>
      </c>
      <c r="N27" s="36"/>
      <c r="O27" s="12"/>
      <c r="P27" s="19" t="s">
        <v>20</v>
      </c>
      <c r="Q27" s="19" t="s">
        <v>121</v>
      </c>
      <c r="R27" s="19"/>
      <c r="S27" s="19"/>
      <c r="T27" s="12"/>
      <c r="U27" s="13"/>
      <c r="V27" s="13"/>
      <c r="W27" s="14"/>
      <c r="X27" s="14"/>
      <c r="Y27" s="14"/>
      <c r="Z27" s="14"/>
    </row>
    <row r="28" spans="1:26" s="10" customFormat="1" ht="15" customHeight="1" x14ac:dyDescent="0.25">
      <c r="A28" s="11" t="s">
        <v>33</v>
      </c>
      <c r="B28" s="9" t="s">
        <v>90</v>
      </c>
      <c r="C28" s="20"/>
      <c r="D28" s="19" t="s">
        <v>62</v>
      </c>
      <c r="E28" s="19" t="s">
        <v>75</v>
      </c>
      <c r="F28" s="12">
        <v>748</v>
      </c>
      <c r="G28" s="12" t="s">
        <v>127</v>
      </c>
      <c r="H28" s="12" t="s">
        <v>127</v>
      </c>
      <c r="I28" s="12" t="s">
        <v>127</v>
      </c>
      <c r="J28" s="12"/>
      <c r="K28" s="12">
        <v>93100</v>
      </c>
      <c r="L28" s="12">
        <v>255237</v>
      </c>
      <c r="M28" s="36" t="s">
        <v>127</v>
      </c>
      <c r="N28" s="35"/>
      <c r="O28" s="12">
        <v>748</v>
      </c>
      <c r="P28" s="19" t="s">
        <v>18</v>
      </c>
      <c r="Q28" s="19" t="s">
        <v>95</v>
      </c>
      <c r="R28" s="19" t="s">
        <v>89</v>
      </c>
      <c r="S28" s="19" t="s">
        <v>142</v>
      </c>
      <c r="T28" s="12">
        <v>748</v>
      </c>
      <c r="U28" s="13">
        <v>748</v>
      </c>
      <c r="V28" s="13">
        <f t="shared" ref="V28:V38" si="2">O28-U28</f>
        <v>0</v>
      </c>
      <c r="W28" s="14"/>
      <c r="X28" s="14"/>
      <c r="Y28" s="14"/>
      <c r="Z28" s="14"/>
    </row>
    <row r="29" spans="1:26" s="10" customFormat="1" ht="15" customHeight="1" x14ac:dyDescent="0.25">
      <c r="A29" s="11" t="s">
        <v>30</v>
      </c>
      <c r="B29" s="9" t="s">
        <v>90</v>
      </c>
      <c r="C29" s="20"/>
      <c r="D29" s="19" t="s">
        <v>63</v>
      </c>
      <c r="E29" s="19" t="s">
        <v>76</v>
      </c>
      <c r="F29" s="12">
        <v>4814</v>
      </c>
      <c r="G29" s="12" t="s">
        <v>127</v>
      </c>
      <c r="H29" s="12" t="s">
        <v>127</v>
      </c>
      <c r="I29" s="12" t="s">
        <v>127</v>
      </c>
      <c r="J29" s="12"/>
      <c r="K29" s="12"/>
      <c r="L29" s="12">
        <v>254489</v>
      </c>
      <c r="M29" s="36" t="s">
        <v>127</v>
      </c>
      <c r="N29" s="48">
        <v>1</v>
      </c>
      <c r="O29" s="12">
        <v>4814</v>
      </c>
      <c r="P29" s="19" t="s">
        <v>18</v>
      </c>
      <c r="Q29" s="19" t="s">
        <v>96</v>
      </c>
      <c r="R29" s="19" t="s">
        <v>89</v>
      </c>
      <c r="S29" s="19" t="s">
        <v>143</v>
      </c>
      <c r="T29" s="12">
        <v>4814</v>
      </c>
      <c r="U29" s="13">
        <v>4813.21</v>
      </c>
      <c r="V29" s="13">
        <f t="shared" si="2"/>
        <v>0.78999999999996362</v>
      </c>
      <c r="W29" s="14"/>
      <c r="X29" s="14"/>
      <c r="Y29" s="14"/>
      <c r="Z29" s="14"/>
    </row>
    <row r="30" spans="1:26" s="10" customFormat="1" ht="15" customHeight="1" x14ac:dyDescent="0.25">
      <c r="A30" s="11" t="s">
        <v>88</v>
      </c>
      <c r="B30" s="9" t="s">
        <v>90</v>
      </c>
      <c r="C30" s="20"/>
      <c r="D30" s="19" t="s">
        <v>64</v>
      </c>
      <c r="E30" s="19" t="s">
        <v>77</v>
      </c>
      <c r="F30" s="12">
        <v>1307</v>
      </c>
      <c r="G30" s="12" t="s">
        <v>127</v>
      </c>
      <c r="H30" s="12" t="s">
        <v>127</v>
      </c>
      <c r="I30" s="12" t="s">
        <v>127</v>
      </c>
      <c r="J30" s="12"/>
      <c r="K30" s="12"/>
      <c r="L30" s="12">
        <v>249675</v>
      </c>
      <c r="M30" s="36" t="s">
        <v>127</v>
      </c>
      <c r="N30" s="35"/>
      <c r="O30" s="12">
        <v>1307</v>
      </c>
      <c r="P30" s="19" t="s">
        <v>18</v>
      </c>
      <c r="Q30" s="19" t="s">
        <v>97</v>
      </c>
      <c r="R30" s="19" t="s">
        <v>89</v>
      </c>
      <c r="S30" s="19" t="s">
        <v>144</v>
      </c>
      <c r="T30" s="12">
        <v>1307</v>
      </c>
      <c r="U30" s="13">
        <v>1306.2</v>
      </c>
      <c r="V30" s="13">
        <f t="shared" si="2"/>
        <v>0.79999999999995453</v>
      </c>
      <c r="W30" s="14"/>
      <c r="X30" s="14"/>
      <c r="Y30" s="14"/>
      <c r="Z30" s="14"/>
    </row>
    <row r="31" spans="1:26" s="10" customFormat="1" ht="15" customHeight="1" x14ac:dyDescent="0.25">
      <c r="A31" s="11" t="s">
        <v>30</v>
      </c>
      <c r="B31" s="9" t="s">
        <v>90</v>
      </c>
      <c r="C31" s="20"/>
      <c r="D31" s="19" t="s">
        <v>65</v>
      </c>
      <c r="E31" s="19" t="s">
        <v>78</v>
      </c>
      <c r="F31" s="12">
        <v>14509</v>
      </c>
      <c r="G31" s="12" t="s">
        <v>127</v>
      </c>
      <c r="H31" s="12" t="s">
        <v>127</v>
      </c>
      <c r="I31" s="12" t="s">
        <v>127</v>
      </c>
      <c r="J31" s="12"/>
      <c r="K31" s="12"/>
      <c r="L31" s="12">
        <v>248368</v>
      </c>
      <c r="M31" s="36" t="s">
        <v>127</v>
      </c>
      <c r="N31" s="36">
        <v>1</v>
      </c>
      <c r="O31" s="12">
        <v>14509</v>
      </c>
      <c r="P31" s="19" t="s">
        <v>18</v>
      </c>
      <c r="Q31" s="19" t="s">
        <v>98</v>
      </c>
      <c r="R31" s="19" t="s">
        <v>89</v>
      </c>
      <c r="S31" s="19" t="s">
        <v>145</v>
      </c>
      <c r="T31" s="12">
        <v>14509</v>
      </c>
      <c r="U31" s="13">
        <v>14508.27</v>
      </c>
      <c r="V31" s="13">
        <f t="shared" si="2"/>
        <v>0.72999999999956344</v>
      </c>
      <c r="W31" s="14"/>
      <c r="X31" s="14"/>
      <c r="Y31" s="14"/>
      <c r="Z31" s="14"/>
    </row>
    <row r="32" spans="1:26" s="10" customFormat="1" ht="15" customHeight="1" x14ac:dyDescent="0.25">
      <c r="A32" s="11" t="s">
        <v>19</v>
      </c>
      <c r="B32" s="9" t="s">
        <v>90</v>
      </c>
      <c r="C32" s="20"/>
      <c r="D32" s="19" t="s">
        <v>66</v>
      </c>
      <c r="E32" s="19" t="s">
        <v>79</v>
      </c>
      <c r="F32" s="12">
        <v>1512</v>
      </c>
      <c r="G32" s="12" t="s">
        <v>127</v>
      </c>
      <c r="H32" s="12" t="s">
        <v>127</v>
      </c>
      <c r="I32" s="12" t="s">
        <v>127</v>
      </c>
      <c r="J32" s="12"/>
      <c r="K32" s="12"/>
      <c r="L32" s="12">
        <v>233859</v>
      </c>
      <c r="M32" s="36" t="s">
        <v>127</v>
      </c>
      <c r="N32" s="48">
        <v>1</v>
      </c>
      <c r="O32" s="12">
        <v>1512</v>
      </c>
      <c r="P32" s="19" t="s">
        <v>18</v>
      </c>
      <c r="Q32" s="19" t="s">
        <v>99</v>
      </c>
      <c r="R32" s="19" t="s">
        <v>89</v>
      </c>
      <c r="S32" s="19" t="s">
        <v>146</v>
      </c>
      <c r="T32" s="12">
        <v>1512</v>
      </c>
      <c r="U32" s="13">
        <v>1512</v>
      </c>
      <c r="V32" s="13">
        <f t="shared" si="2"/>
        <v>0</v>
      </c>
      <c r="W32" s="14"/>
      <c r="X32" s="14"/>
      <c r="Y32" s="14"/>
      <c r="Z32" s="14"/>
    </row>
    <row r="33" spans="1:26" s="10" customFormat="1" ht="15" customHeight="1" x14ac:dyDescent="0.25">
      <c r="A33" s="11" t="s">
        <v>30</v>
      </c>
      <c r="B33" s="9" t="s">
        <v>90</v>
      </c>
      <c r="C33" s="20"/>
      <c r="D33" s="19" t="s">
        <v>67</v>
      </c>
      <c r="E33" s="19" t="s">
        <v>80</v>
      </c>
      <c r="F33" s="12">
        <v>8650</v>
      </c>
      <c r="G33" s="12" t="s">
        <v>127</v>
      </c>
      <c r="H33" s="12" t="s">
        <v>127</v>
      </c>
      <c r="I33" s="12" t="s">
        <v>127</v>
      </c>
      <c r="J33" s="12"/>
      <c r="K33" s="12"/>
      <c r="L33" s="12">
        <v>232347</v>
      </c>
      <c r="M33" s="36" t="s">
        <v>127</v>
      </c>
      <c r="N33" s="36">
        <v>1</v>
      </c>
      <c r="O33" s="12">
        <v>8650</v>
      </c>
      <c r="P33" s="19" t="s">
        <v>18</v>
      </c>
      <c r="Q33" s="19" t="s">
        <v>100</v>
      </c>
      <c r="R33" s="19" t="s">
        <v>89</v>
      </c>
      <c r="S33" s="19" t="s">
        <v>147</v>
      </c>
      <c r="T33" s="12">
        <v>8650</v>
      </c>
      <c r="U33" s="13">
        <v>8649.43</v>
      </c>
      <c r="V33" s="13">
        <f t="shared" si="2"/>
        <v>0.56999999999970896</v>
      </c>
      <c r="W33" s="14"/>
      <c r="X33" s="14"/>
      <c r="Y33" s="14"/>
      <c r="Z33" s="14"/>
    </row>
    <row r="34" spans="1:26" s="10" customFormat="1" ht="15" customHeight="1" x14ac:dyDescent="0.25">
      <c r="A34" s="11" t="s">
        <v>19</v>
      </c>
      <c r="B34" s="9" t="s">
        <v>90</v>
      </c>
      <c r="C34" s="20"/>
      <c r="D34" s="19" t="s">
        <v>68</v>
      </c>
      <c r="E34" s="19" t="s">
        <v>81</v>
      </c>
      <c r="F34" s="12">
        <v>8140</v>
      </c>
      <c r="G34" s="12" t="s">
        <v>127</v>
      </c>
      <c r="H34" s="12" t="s">
        <v>127</v>
      </c>
      <c r="I34" s="12" t="s">
        <v>127</v>
      </c>
      <c r="J34" s="12"/>
      <c r="K34" s="12"/>
      <c r="L34" s="12">
        <v>223697</v>
      </c>
      <c r="M34" s="36" t="s">
        <v>127</v>
      </c>
      <c r="N34" s="48">
        <v>1</v>
      </c>
      <c r="O34" s="12">
        <v>8140</v>
      </c>
      <c r="P34" s="19" t="s">
        <v>18</v>
      </c>
      <c r="Q34" s="19" t="s">
        <v>101</v>
      </c>
      <c r="R34" s="19" t="s">
        <v>89</v>
      </c>
      <c r="S34" s="19" t="s">
        <v>148</v>
      </c>
      <c r="T34" s="12">
        <v>8140</v>
      </c>
      <c r="U34" s="13">
        <v>8140</v>
      </c>
      <c r="V34" s="13">
        <f t="shared" si="2"/>
        <v>0</v>
      </c>
      <c r="W34" s="14"/>
      <c r="X34" s="14"/>
      <c r="Y34" s="14"/>
      <c r="Z34" s="14"/>
    </row>
    <row r="35" spans="1:26" s="10" customFormat="1" ht="15" customHeight="1" x14ac:dyDescent="0.25">
      <c r="A35" s="11" t="s">
        <v>30</v>
      </c>
      <c r="B35" s="9" t="s">
        <v>90</v>
      </c>
      <c r="C35" s="20"/>
      <c r="D35" s="19" t="s">
        <v>69</v>
      </c>
      <c r="E35" s="19" t="s">
        <v>82</v>
      </c>
      <c r="F35" s="12">
        <v>9874</v>
      </c>
      <c r="G35" s="12" t="s">
        <v>127</v>
      </c>
      <c r="H35" s="12" t="s">
        <v>127</v>
      </c>
      <c r="I35" s="12" t="s">
        <v>127</v>
      </c>
      <c r="J35" s="12"/>
      <c r="K35" s="12"/>
      <c r="L35" s="12">
        <v>215557</v>
      </c>
      <c r="M35" s="36" t="s">
        <v>127</v>
      </c>
      <c r="N35" s="36">
        <v>1</v>
      </c>
      <c r="O35" s="12">
        <v>9874</v>
      </c>
      <c r="P35" s="19" t="s">
        <v>18</v>
      </c>
      <c r="Q35" s="19" t="s">
        <v>102</v>
      </c>
      <c r="R35" s="19" t="s">
        <v>89</v>
      </c>
      <c r="S35" s="19" t="s">
        <v>149</v>
      </c>
      <c r="T35" s="12">
        <v>9874</v>
      </c>
      <c r="U35" s="13">
        <v>9873.48</v>
      </c>
      <c r="V35" s="13">
        <f t="shared" si="2"/>
        <v>0.52000000000043656</v>
      </c>
      <c r="W35" s="14"/>
      <c r="X35" s="14"/>
      <c r="Y35" s="14"/>
      <c r="Z35" s="14"/>
    </row>
    <row r="36" spans="1:26" s="10" customFormat="1" ht="15" customHeight="1" x14ac:dyDescent="0.25">
      <c r="A36" s="11" t="s">
        <v>30</v>
      </c>
      <c r="B36" s="9" t="s">
        <v>90</v>
      </c>
      <c r="C36" s="20"/>
      <c r="D36" s="19" t="s">
        <v>70</v>
      </c>
      <c r="E36" s="19" t="s">
        <v>83</v>
      </c>
      <c r="F36" s="12">
        <v>6011</v>
      </c>
      <c r="G36" s="12" t="s">
        <v>127</v>
      </c>
      <c r="H36" s="12" t="s">
        <v>127</v>
      </c>
      <c r="I36" s="12" t="s">
        <v>127</v>
      </c>
      <c r="J36" s="12"/>
      <c r="K36" s="12"/>
      <c r="L36" s="12">
        <v>205683</v>
      </c>
      <c r="M36" s="36" t="s">
        <v>127</v>
      </c>
      <c r="N36" s="36">
        <v>1</v>
      </c>
      <c r="O36" s="12">
        <v>6011</v>
      </c>
      <c r="P36" s="19" t="s">
        <v>18</v>
      </c>
      <c r="Q36" s="19" t="s">
        <v>103</v>
      </c>
      <c r="R36" s="19" t="s">
        <v>89</v>
      </c>
      <c r="S36" s="19" t="s">
        <v>150</v>
      </c>
      <c r="T36" s="12">
        <v>6011</v>
      </c>
      <c r="U36" s="13">
        <v>6010.1</v>
      </c>
      <c r="V36" s="13">
        <f t="shared" si="2"/>
        <v>0.8999999999996362</v>
      </c>
      <c r="W36" s="14"/>
      <c r="X36" s="14"/>
      <c r="Y36" s="14"/>
      <c r="Z36" s="14"/>
    </row>
    <row r="37" spans="1:26" s="10" customFormat="1" ht="15" customHeight="1" x14ac:dyDescent="0.25">
      <c r="A37" s="11" t="s">
        <v>30</v>
      </c>
      <c r="B37" s="9" t="s">
        <v>90</v>
      </c>
      <c r="C37" s="20"/>
      <c r="D37" s="19" t="s">
        <v>71</v>
      </c>
      <c r="E37" s="19" t="s">
        <v>84</v>
      </c>
      <c r="F37" s="12">
        <v>7265</v>
      </c>
      <c r="G37" s="12" t="s">
        <v>127</v>
      </c>
      <c r="H37" s="12" t="s">
        <v>127</v>
      </c>
      <c r="I37" s="12" t="s">
        <v>127</v>
      </c>
      <c r="J37" s="12"/>
      <c r="K37" s="12"/>
      <c r="L37" s="12">
        <v>199672</v>
      </c>
      <c r="M37" s="36" t="s">
        <v>127</v>
      </c>
      <c r="N37" s="36">
        <v>1</v>
      </c>
      <c r="O37" s="12">
        <v>7265</v>
      </c>
      <c r="P37" s="19" t="s">
        <v>18</v>
      </c>
      <c r="Q37" s="19" t="s">
        <v>104</v>
      </c>
      <c r="R37" s="19" t="s">
        <v>89</v>
      </c>
      <c r="S37" s="19" t="s">
        <v>151</v>
      </c>
      <c r="T37" s="12">
        <v>7265</v>
      </c>
      <c r="U37" s="13">
        <v>7264.32</v>
      </c>
      <c r="V37" s="13">
        <f t="shared" si="2"/>
        <v>0.68000000000029104</v>
      </c>
      <c r="W37" s="14"/>
      <c r="X37" s="14"/>
      <c r="Y37" s="14"/>
      <c r="Z37" s="14"/>
    </row>
    <row r="38" spans="1:26" s="10" customFormat="1" ht="15" customHeight="1" x14ac:dyDescent="0.25">
      <c r="A38" s="11" t="s">
        <v>30</v>
      </c>
      <c r="B38" s="9" t="s">
        <v>90</v>
      </c>
      <c r="C38" s="20"/>
      <c r="D38" s="19" t="s">
        <v>72</v>
      </c>
      <c r="E38" s="19" t="s">
        <v>85</v>
      </c>
      <c r="F38" s="12">
        <v>7265</v>
      </c>
      <c r="G38" s="12" t="s">
        <v>127</v>
      </c>
      <c r="H38" s="12" t="s">
        <v>127</v>
      </c>
      <c r="I38" s="12" t="s">
        <v>127</v>
      </c>
      <c r="J38" s="12"/>
      <c r="K38" s="12"/>
      <c r="L38" s="12">
        <v>192407</v>
      </c>
      <c r="M38" s="36" t="s">
        <v>127</v>
      </c>
      <c r="N38" s="36">
        <v>1</v>
      </c>
      <c r="O38" s="12">
        <v>7265</v>
      </c>
      <c r="P38" s="19" t="s">
        <v>18</v>
      </c>
      <c r="Q38" s="19" t="s">
        <v>105</v>
      </c>
      <c r="R38" s="19" t="s">
        <v>89</v>
      </c>
      <c r="S38" s="19" t="s">
        <v>152</v>
      </c>
      <c r="T38" s="12">
        <v>7265</v>
      </c>
      <c r="U38" s="13">
        <v>6981.29</v>
      </c>
      <c r="V38" s="13">
        <f t="shared" si="2"/>
        <v>283.71000000000004</v>
      </c>
      <c r="W38" s="14"/>
      <c r="X38" s="14"/>
      <c r="Y38" s="14"/>
      <c r="Z38" s="14"/>
    </row>
    <row r="39" spans="1:26" s="10" customFormat="1" ht="15" customHeight="1" x14ac:dyDescent="0.25">
      <c r="A39" s="11"/>
      <c r="B39" s="9" t="s">
        <v>90</v>
      </c>
      <c r="C39" s="20"/>
      <c r="D39" s="19" t="s">
        <v>73</v>
      </c>
      <c r="E39" s="19" t="s">
        <v>86</v>
      </c>
      <c r="F39" s="12">
        <v>2953</v>
      </c>
      <c r="G39" s="12" t="s">
        <v>127</v>
      </c>
      <c r="H39" s="12" t="s">
        <v>127</v>
      </c>
      <c r="I39" s="12" t="s">
        <v>127</v>
      </c>
      <c r="J39" s="12"/>
      <c r="K39" s="12"/>
      <c r="L39" s="12"/>
      <c r="M39" s="36"/>
      <c r="N39" s="35"/>
      <c r="O39" s="12"/>
      <c r="P39" s="19" t="s">
        <v>20</v>
      </c>
      <c r="Q39" s="19" t="s">
        <v>106</v>
      </c>
      <c r="R39" s="19"/>
      <c r="S39" s="19"/>
      <c r="T39" s="12"/>
      <c r="U39" s="13"/>
      <c r="V39" s="13"/>
      <c r="W39" s="14"/>
      <c r="X39" s="14"/>
      <c r="Y39" s="14"/>
      <c r="Z39" s="14"/>
    </row>
    <row r="40" spans="1:26" s="10" customFormat="1" ht="15" customHeight="1" x14ac:dyDescent="0.25">
      <c r="A40" s="11" t="s">
        <v>19</v>
      </c>
      <c r="B40" s="9" t="s">
        <v>90</v>
      </c>
      <c r="C40" s="20"/>
      <c r="D40" s="19" t="s">
        <v>74</v>
      </c>
      <c r="E40" s="19" t="s">
        <v>87</v>
      </c>
      <c r="F40" s="12">
        <v>9240</v>
      </c>
      <c r="G40" s="12" t="s">
        <v>127</v>
      </c>
      <c r="H40" s="12" t="s">
        <v>127</v>
      </c>
      <c r="I40" s="12" t="s">
        <v>127</v>
      </c>
      <c r="J40" s="12"/>
      <c r="K40" s="12"/>
      <c r="L40" s="12">
        <v>185142</v>
      </c>
      <c r="M40" s="36" t="s">
        <v>127</v>
      </c>
      <c r="N40" s="48">
        <v>1</v>
      </c>
      <c r="O40" s="12">
        <v>9240</v>
      </c>
      <c r="P40" s="19" t="s">
        <v>18</v>
      </c>
      <c r="Q40" s="19" t="s">
        <v>107</v>
      </c>
      <c r="R40" s="19" t="s">
        <v>89</v>
      </c>
      <c r="S40" s="19"/>
      <c r="T40" s="12"/>
      <c r="U40" s="13"/>
      <c r="V40" s="13"/>
      <c r="W40" s="14"/>
      <c r="X40" s="14"/>
      <c r="Y40" s="14"/>
      <c r="Z40" s="14"/>
    </row>
    <row r="41" spans="1:26" ht="15" customHeight="1" x14ac:dyDescent="0.25">
      <c r="A41" s="15"/>
      <c r="B41" s="16"/>
      <c r="C41" s="16"/>
      <c r="D41" s="17"/>
    </row>
    <row r="42" spans="1:26" ht="90.75" customHeight="1" x14ac:dyDescent="0.25">
      <c r="A42" s="106" t="s">
        <v>160</v>
      </c>
      <c r="B42" s="106"/>
      <c r="C42" s="106"/>
      <c r="D42" s="106"/>
    </row>
    <row r="43" spans="1:26" ht="21.75" customHeight="1" x14ac:dyDescent="0.25">
      <c r="A43" s="107" t="s">
        <v>125</v>
      </c>
      <c r="B43" s="107"/>
      <c r="C43" s="107"/>
      <c r="D43" s="107"/>
    </row>
    <row r="44" spans="1:26" ht="78" customHeight="1" x14ac:dyDescent="0.25">
      <c r="A44" s="106" t="s">
        <v>126</v>
      </c>
      <c r="B44" s="106"/>
      <c r="C44" s="106"/>
      <c r="D44" s="106"/>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Economia</cp:lastModifiedBy>
  <cp:lastPrinted>2018-02-06T18:54:42Z</cp:lastPrinted>
  <dcterms:created xsi:type="dcterms:W3CDTF">2014-03-07T07:03:26Z</dcterms:created>
  <dcterms:modified xsi:type="dcterms:W3CDTF">2020-01-29T22:46:16Z</dcterms:modified>
</cp:coreProperties>
</file>