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CIÓN GENERAL ADJUNTA\EVALUACIÓN\Transparencia\Propuesta PUBLICACION\AD\AD IMPO\"/>
    </mc:Choice>
  </mc:AlternateContent>
  <bookViews>
    <workbookView xWindow="0" yWindow="0" windowWidth="20490" windowHeight="7620"/>
  </bookViews>
  <sheets>
    <sheet name="RESUMEN" sheetId="5" r:id="rId1"/>
    <sheet name="AD_VehículosACE55_AdminBRA" sheetId="3" r:id="rId2"/>
    <sheet name="AD_VehículosACE55_AdminMEX" sheetId="6" r:id="rId3"/>
  </sheets>
  <definedNames>
    <definedName name="_xlnm._FilterDatabase" localSheetId="1" hidden="1">AD_VehículosACE55_AdminBRA!$A$14:$Q$20</definedName>
  </definedNames>
  <calcPr calcId="162913"/>
</workbook>
</file>

<file path=xl/calcChain.xml><?xml version="1.0" encoding="utf-8"?>
<calcChain xmlns="http://schemas.openxmlformats.org/spreadsheetml/2006/main">
  <c r="D36" i="5" l="1"/>
  <c r="C36" i="5"/>
  <c r="B36" i="5"/>
  <c r="B33" i="5" l="1"/>
  <c r="M15" i="3"/>
  <c r="M18" i="3"/>
  <c r="M16" i="3"/>
  <c r="M17" i="3"/>
  <c r="M16" i="6"/>
  <c r="M15" i="6" l="1"/>
  <c r="D33" i="5" l="1"/>
  <c r="D32" i="5"/>
  <c r="D35" i="5" s="1"/>
  <c r="B32" i="5"/>
  <c r="B35" i="5" s="1"/>
  <c r="B19" i="5" l="1"/>
  <c r="B22" i="5" s="1"/>
  <c r="B20" i="5"/>
  <c r="D31" i="5"/>
  <c r="B31" i="5"/>
  <c r="C30" i="5"/>
  <c r="D29" i="5"/>
  <c r="B29" i="5"/>
  <c r="B15" i="5"/>
  <c r="B18" i="5" l="1"/>
  <c r="B16" i="5"/>
  <c r="B23" i="5" s="1"/>
  <c r="B30" i="5"/>
  <c r="D30" i="5"/>
  <c r="B17" i="5" l="1"/>
</calcChain>
</file>

<file path=xl/sharedStrings.xml><?xml version="1.0" encoding="utf-8"?>
<sst xmlns="http://schemas.openxmlformats.org/spreadsheetml/2006/main" count="180" uniqueCount="108">
  <si>
    <t>SOLICITUDES DE ASIGNACIÓN</t>
  </si>
  <si>
    <t>VIGENCIA</t>
  </si>
  <si>
    <t>ACEPTADA</t>
  </si>
  <si>
    <t>NOMBRE/RAZÓN SOCIAL</t>
  </si>
  <si>
    <t>No.  FOLIO DE SOLICITUD</t>
  </si>
  <si>
    <t>RESOLUCIÓN DE EXPEDICIÓN</t>
  </si>
  <si>
    <t>FECHA DE RESOLUCIÓN</t>
  </si>
  <si>
    <t>No. DE  CERTIFICADO</t>
  </si>
  <si>
    <t>VOLKSWAGEN DE MEXICO SA DE CV</t>
  </si>
  <si>
    <t>MAN TRUCK &amp; BUS MEXICO SA DE CV</t>
  </si>
  <si>
    <t>FCA MEXICO SA DE CV</t>
  </si>
  <si>
    <t>LISTADO DE BENEFICIARIOS</t>
  </si>
  <si>
    <t>VEHÍCULOS LIGEROS NUEVOS</t>
  </si>
  <si>
    <t>IMPORTACIÓN</t>
  </si>
  <si>
    <t>ASIGNACIÓN DIRECTA</t>
  </si>
  <si>
    <t>UNIDAD DE MEDIDA (UdM): DÓLARES</t>
  </si>
  <si>
    <t>ACE 55-MÉXICO BRASIL</t>
  </si>
  <si>
    <t>No. DE FOLIO</t>
  </si>
  <si>
    <t>MONTO EXPEDIDO</t>
  </si>
  <si>
    <t>MONTO CANCELADO</t>
  </si>
  <si>
    <t>0201200400220172235000005</t>
  </si>
  <si>
    <t>18/03/2018</t>
  </si>
  <si>
    <t>17VEH002238/2235</t>
  </si>
  <si>
    <t>0201200400220179901000057</t>
  </si>
  <si>
    <t>17VEH002209/9901</t>
  </si>
  <si>
    <t>0201200400220179901000060</t>
  </si>
  <si>
    <t>GENERAL MOTORS DE MEXICO S DE RL DE CV</t>
  </si>
  <si>
    <t>17VEH002291/9901</t>
  </si>
  <si>
    <t>0201200400220172134000013</t>
  </si>
  <si>
    <t>17VEH002211/2134</t>
  </si>
  <si>
    <t>INFORMACIÓN GENERAL</t>
  </si>
  <si>
    <t>RESUMEN GLOBAL</t>
  </si>
  <si>
    <t>(A) Monto Total Asignado</t>
  </si>
  <si>
    <t>(B) Monto Total No Asignado</t>
  </si>
  <si>
    <t>(C) Monto Total Expedido</t>
  </si>
  <si>
    <t>(D) Monto Total Utilizado</t>
  </si>
  <si>
    <t>(E) Monto Total No Utilizado</t>
  </si>
  <si>
    <t>(F) Monto Total Cancelado</t>
  </si>
  <si>
    <t>(G) Nivel de Utilización</t>
  </si>
  <si>
    <t>UTILIZACIÓN</t>
  </si>
  <si>
    <t>MONTO NO UTILIZADO (UdM)</t>
  </si>
  <si>
    <t>RECHAZADA</t>
  </si>
  <si>
    <t>Definiciones:</t>
  </si>
  <si>
    <r>
      <t xml:space="preserve">(A)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</si>
  <si>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rPr>
        <b/>
        <sz val="11"/>
        <rFont val="Arial"/>
        <family val="2"/>
      </rPr>
      <t>(C)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</si>
  <si>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t>MONTO SOLICITADO 
(UdM)
[A]</t>
  </si>
  <si>
    <t>19-marzo 2017 al 18-marzo 2018</t>
  </si>
  <si>
    <t>SECRETARÍA DE ECONOMÍA CON INFORMACIÓN DE VUCEM Y SAT, SE, BANXICO, INEGI. CIFRAS OPORTUNAS DE LA BALANZA COMERCIAL DE MERCANCÍAS DE MÉXICO. SNIEG. INFORMACIÓN DE INTERÉS NACIONAL.</t>
  </si>
  <si>
    <t>ASIGNACIÓN</t>
  </si>
  <si>
    <t>CRITERIO DE ASIGNACIÓN</t>
  </si>
  <si>
    <t>CANCELACIONES A SOLICITUD DEL BENEFICIARIO</t>
  </si>
  <si>
    <t>ESTATUS DEL TRÁMITE</t>
  </si>
  <si>
    <r>
      <rPr>
        <b/>
        <sz val="11"/>
        <color theme="1"/>
        <rFont val="Arial"/>
        <family val="2"/>
      </rPr>
      <t xml:space="preserve">3) Fecha de cancelación: </t>
    </r>
    <r>
      <rPr>
        <sz val="11"/>
        <color theme="1"/>
        <rFont val="Arial"/>
        <family val="2"/>
      </rPr>
      <t>Es la fecha en la que se ingresa el trámite de cancelación.</t>
    </r>
  </si>
  <si>
    <t>MONTO ASIGNADO (UdM)</t>
  </si>
  <si>
    <t>-</t>
  </si>
  <si>
    <t>TIPO DE BENEFICIARIO</t>
  </si>
  <si>
    <t>NUEVOS</t>
  </si>
  <si>
    <t>TRADICIONALES</t>
  </si>
  <si>
    <r>
      <t xml:space="preserve">Periodo del Subcupo </t>
    </r>
    <r>
      <rPr>
        <b/>
        <vertAlign val="superscript"/>
        <sz val="11"/>
        <rFont val="Arial"/>
        <family val="2"/>
      </rPr>
      <t>4)</t>
    </r>
  </si>
  <si>
    <r>
      <t xml:space="preserve">Monto Total del Subcupo </t>
    </r>
    <r>
      <rPr>
        <b/>
        <vertAlign val="superscript"/>
        <sz val="11"/>
        <color indexed="8"/>
        <rFont val="Arial"/>
        <family val="2"/>
      </rPr>
      <t>5)</t>
    </r>
  </si>
  <si>
    <t>RESUMEN POR PARTE ADMINISTRADORA</t>
  </si>
  <si>
    <t>MONTO SOLICITADO 
(UdM)</t>
  </si>
  <si>
    <r>
      <t>MONTO ASIGNADO</t>
    </r>
    <r>
      <rPr>
        <b/>
        <vertAlign val="superscript"/>
        <sz val="11"/>
        <color theme="1"/>
        <rFont val="Arial"/>
        <family val="2"/>
      </rPr>
      <t>1</t>
    </r>
    <r>
      <rPr>
        <b/>
        <sz val="11"/>
        <color theme="1"/>
        <rFont val="Arial"/>
        <family val="2"/>
      </rPr>
      <t xml:space="preserve"> UdM)</t>
    </r>
  </si>
  <si>
    <t>0201200400220172134000015</t>
  </si>
  <si>
    <t>17/04/2017</t>
  </si>
  <si>
    <t>17VEH003154/2134</t>
  </si>
  <si>
    <t>0201200400220179901000075</t>
  </si>
  <si>
    <t>12/04/2017</t>
  </si>
  <si>
    <t>17VEH003117/9901</t>
  </si>
  <si>
    <t>BRASIL (70%)</t>
  </si>
  <si>
    <t>MÉXICO (30%)</t>
  </si>
  <si>
    <t>RESOLUCIÓN DE ASIGNACIÓN</t>
  </si>
  <si>
    <t>0201200400220170815000001</t>
  </si>
  <si>
    <t>19/04/2017 19:24:21</t>
  </si>
  <si>
    <t>22/03/2017 19:52:16</t>
  </si>
  <si>
    <t>24/03/2017 13:21:10</t>
  </si>
  <si>
    <t>22/03/2017 20:19:13</t>
  </si>
  <si>
    <t>23/03/2017 10:40:19</t>
  </si>
  <si>
    <t>22/03/2017 14:59:12</t>
  </si>
  <si>
    <t>0201200400220172134000012</t>
  </si>
  <si>
    <r>
      <t>Ciclo del Cupo</t>
    </r>
    <r>
      <rPr>
        <vertAlign val="superscript"/>
        <sz val="11"/>
        <color theme="1"/>
        <rFont val="Arial"/>
        <family val="2"/>
      </rPr>
      <t>1)</t>
    </r>
    <r>
      <rPr>
        <sz val="11"/>
        <color theme="1"/>
        <rFont val="Arial"/>
        <family val="2"/>
      </rPr>
      <t>:</t>
    </r>
  </si>
  <si>
    <r>
      <t>Monto Total del Cupo</t>
    </r>
    <r>
      <rPr>
        <vertAlign val="superscript"/>
        <sz val="11"/>
        <color theme="1"/>
        <rFont val="Arial"/>
        <family val="2"/>
      </rPr>
      <t>2)</t>
    </r>
    <r>
      <rPr>
        <sz val="11"/>
        <color theme="1"/>
        <rFont val="Arial"/>
        <family val="2"/>
      </rPr>
      <t>:</t>
    </r>
  </si>
  <si>
    <r>
      <t>Asignación Global Neta</t>
    </r>
    <r>
      <rPr>
        <vertAlign val="superscript"/>
        <sz val="11"/>
        <color theme="1"/>
        <rFont val="Arial"/>
        <family val="2"/>
      </rPr>
      <t>3)</t>
    </r>
  </si>
  <si>
    <r>
      <rPr>
        <b/>
        <sz val="11"/>
        <rFont val="Arial"/>
        <family val="2"/>
      </rPr>
      <t>Unidad de Medida (UdM)</t>
    </r>
    <r>
      <rPr>
        <sz val="11"/>
        <rFont val="Arial"/>
        <family val="2"/>
      </rPr>
      <t>: Unidad métrica con la que se establece el monto del cupo en el Acuerdo.</t>
    </r>
  </si>
  <si>
    <r>
      <rPr>
        <b/>
        <sz val="11"/>
        <rFont val="Arial"/>
        <family val="2"/>
      </rPr>
      <t>1)</t>
    </r>
    <r>
      <rPr>
        <sz val="11"/>
        <rFont val="Arial"/>
        <family val="2"/>
      </rPr>
      <t xml:space="preserve"> </t>
    </r>
    <r>
      <rPr>
        <b/>
        <sz val="11"/>
        <rFont val="Arial"/>
        <family val="2"/>
      </rPr>
      <t>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</si>
  <si>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</si>
  <si>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4) Periodo del Subcupo</t>
    </r>
    <r>
      <rPr>
        <sz val="11"/>
        <rFont val="Arial"/>
        <family val="2"/>
      </rPr>
      <t>: Inicio del periodo de recepción de solicitudes en VUCEM hasta la vigencia del certificado.</t>
    </r>
  </si>
  <si>
    <r>
      <t>5) Monto Total del Subcupo:</t>
    </r>
    <r>
      <rPr>
        <sz val="11"/>
        <rFont val="Arial"/>
        <family val="2"/>
      </rPr>
      <t xml:space="preserve"> Es el monto que administra cada parte.
- </t>
    </r>
    <r>
      <rPr>
        <b/>
        <sz val="11"/>
        <rFont val="Arial"/>
        <family val="2"/>
      </rPr>
      <t>Brasil:</t>
    </r>
    <r>
      <rPr>
        <sz val="11"/>
        <rFont val="Arial"/>
        <family val="2"/>
      </rPr>
      <t xml:space="preserve"> Le corresponde administrar el 70% del cupo, el cual equivale al monto total establecido en el Acuerdo del cupo para cada tipo de beneficiario expresado en la unidad de medida correspondiente. 
- </t>
    </r>
    <r>
      <rPr>
        <b/>
        <sz val="11"/>
        <rFont val="Arial"/>
        <family val="2"/>
      </rPr>
      <t xml:space="preserve">México: </t>
    </r>
    <r>
      <rPr>
        <sz val="11"/>
        <rFont val="Arial"/>
        <family val="2"/>
      </rPr>
      <t xml:space="preserve">Le corresponde administrar el 30% del cupo,  el cual equivale al monto total establecido en el Acuerdo del cupo para cada tipo de beneficiario expresado en la unidad de medida correspondiente.
</t>
    </r>
    <r>
      <rPr>
        <b/>
        <sz val="11"/>
        <rFont val="Arial"/>
        <family val="2"/>
      </rPr>
      <t xml:space="preserve">Nota: </t>
    </r>
    <r>
      <rPr>
        <sz val="11"/>
        <rFont val="Arial"/>
        <family val="2"/>
      </rPr>
      <t>El monto para los nuevos entrantes se conformará del valor que resulte de la adición del cupo incremental respecto del periodo anual inmediato anterior más el 3% del cupo total en el periodo corriente.</t>
    </r>
  </si>
  <si>
    <r>
      <rPr>
        <b/>
        <sz val="11"/>
        <color theme="1"/>
        <rFont val="Arial"/>
        <family val="2"/>
      </rPr>
      <t>1) Criterio de asignación:
 Nuevos entrantes:</t>
    </r>
    <r>
      <rPr>
        <sz val="11"/>
        <color theme="1"/>
        <rFont val="Arial"/>
        <family val="2"/>
      </rPr>
      <t xml:space="preserve"> Este monto se conformará de la diferencia entre el cupo presente menos el cupo anterior, más la suma del 3% del cupo presente. Se les asignará el monto que resulte menor entre:
a) El monto solicitado.
b) Distribución a prorrata del monto disponible en cada periodo, en función del plan de importaciones de las empresas.
</t>
    </r>
    <r>
      <rPr>
        <b/>
        <sz val="11"/>
        <color theme="1"/>
        <rFont val="Arial"/>
        <family val="2"/>
      </rPr>
      <t xml:space="preserve">Tradicionales: </t>
    </r>
    <r>
      <rPr>
        <sz val="11"/>
        <color theme="1"/>
        <rFont val="Arial"/>
        <family val="2"/>
      </rPr>
      <t>A prorrata de acuerdo con la participación del valor de las importaciones de vehículos ligeros de Brasil de cada empresa en el valor total de las importaciones de las empresas beneficiarias de este cupo en los tres años calendario anteriores.</t>
    </r>
  </si>
  <si>
    <r>
      <rPr>
        <b/>
        <sz val="11"/>
        <color theme="1"/>
        <rFont val="Arial"/>
        <family val="2"/>
      </rPr>
      <t xml:space="preserve">1) Criterio de asignación: </t>
    </r>
    <r>
      <rPr>
        <sz val="11"/>
        <color theme="1"/>
        <rFont val="Arial"/>
        <family val="2"/>
      </rPr>
      <t>Conforme al monto que señale el documento expedido por la autoridad competente de la República Federativa del Brasil a nombre del importador [B], hasta agotar el cupo.</t>
    </r>
  </si>
  <si>
    <r>
      <t>MONTO INDICADO POR GOBIERNO DE BRASIL</t>
    </r>
    <r>
      <rPr>
        <b/>
        <vertAlign val="superscript"/>
        <sz val="11"/>
        <color theme="1"/>
        <rFont val="Arial"/>
        <family val="2"/>
      </rPr>
      <t>1)</t>
    </r>
    <r>
      <rPr>
        <b/>
        <sz val="11"/>
        <color theme="1"/>
        <rFont val="Arial"/>
        <family val="2"/>
      </rPr>
      <t xml:space="preserve"> (UdM)
[B]</t>
    </r>
  </si>
  <si>
    <r>
      <t>MONTO UTILIZADO</t>
    </r>
    <r>
      <rPr>
        <b/>
        <vertAlign val="superscript"/>
        <sz val="11"/>
        <color theme="1"/>
        <rFont val="Arial"/>
        <family val="2"/>
      </rPr>
      <t>2)</t>
    </r>
    <r>
      <rPr>
        <b/>
        <sz val="11"/>
        <color theme="1"/>
        <rFont val="Arial"/>
        <family val="2"/>
      </rPr>
      <t>(UdM)</t>
    </r>
  </si>
  <si>
    <r>
      <t>FECHA DE CANCELACIÓN</t>
    </r>
    <r>
      <rPr>
        <b/>
        <vertAlign val="superscript"/>
        <sz val="11"/>
        <color theme="1"/>
        <rFont val="Arial"/>
        <family val="2"/>
      </rPr>
      <t>3)</t>
    </r>
  </si>
  <si>
    <r>
      <t>MONTO UTILIZADO</t>
    </r>
    <r>
      <rPr>
        <b/>
        <vertAlign val="superscript"/>
        <sz val="11"/>
        <color theme="1"/>
        <rFont val="Arial"/>
        <family val="2"/>
      </rPr>
      <t>2)</t>
    </r>
    <r>
      <rPr>
        <b/>
        <sz val="11"/>
        <color theme="1"/>
        <rFont val="Arial"/>
        <family val="2"/>
      </rPr>
      <t xml:space="preserve"> (UdM)</t>
    </r>
  </si>
  <si>
    <t>INFORMACIÓN ACTUALIZADA AL 31/12/2017</t>
  </si>
  <si>
    <t>PERIODO REPORTADO: 19 MARZO 2017-31 DICIEMBRE 2017</t>
  </si>
  <si>
    <r>
      <rPr>
        <b/>
        <sz val="11"/>
        <color theme="1"/>
        <rFont val="Arial"/>
        <family val="2"/>
      </rPr>
      <t xml:space="preserve">2) </t>
    </r>
    <r>
      <rPr>
        <sz val="11"/>
        <color theme="1"/>
        <rFont val="Arial"/>
        <family val="2"/>
      </rPr>
      <t>Cifras oportunas al 31 de diciembre de 2017.</t>
    </r>
  </si>
  <si>
    <r>
      <rPr>
        <b/>
        <sz val="11"/>
        <color theme="1"/>
        <rFont val="Arial"/>
        <family val="2"/>
      </rPr>
      <t>2)</t>
    </r>
    <r>
      <rPr>
        <sz val="11"/>
        <color theme="1"/>
        <rFont val="Arial"/>
        <family val="2"/>
      </rPr>
      <t xml:space="preserve"> Cifras oportunas al 31 de diciembre de 2017.</t>
    </r>
  </si>
  <si>
    <t>FECHA DE PUBLICACIÓN: 21/05/2018</t>
  </si>
  <si>
    <t>FECHA DE SOLICITUD</t>
  </si>
  <si>
    <t>(H) Saldo Disponible</t>
  </si>
  <si>
    <r>
      <t>(B) Monto Total No Asignado:</t>
    </r>
    <r>
      <rPr>
        <sz val="11"/>
        <rFont val="Arial"/>
        <family val="2"/>
      </rPr>
      <t xml:space="preserve"> Se refiere a la diferencia del Monto Total del Cupo  menos el Monto Total Asignado.
</t>
    </r>
    <r>
      <rPr>
        <b/>
        <sz val="11"/>
        <rFont val="Arial"/>
        <family val="2"/>
      </rPr>
      <t>Nota:</t>
    </r>
    <r>
      <rPr>
        <sz val="11"/>
        <rFont val="Arial"/>
        <family val="2"/>
      </rPr>
      <t xml:space="preserve"> Para el Resumen Global se refiere a la diferencia del Monto Total del Cupo menos la Asignación Global Neta. Para el Resumen por Periodo se indica la diferencia del Monto Total del Subcupo menos el Monto Total Asignado.</t>
    </r>
  </si>
  <si>
    <r>
      <rPr>
        <b/>
        <sz val="11"/>
        <rFont val="Arial"/>
        <family val="2"/>
      </rPr>
      <t>(D)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 xml:space="preserve">Nota: </t>
    </r>
    <r>
      <rPr>
        <sz val="11"/>
        <rFont val="Arial"/>
        <family val="2"/>
      </rPr>
      <t>Para el Resumen Global es la suma del Monto Total Utilizado de ambas partes administradoras.</t>
    </r>
  </si>
  <si>
    <r>
      <rPr>
        <b/>
        <sz val="11"/>
        <rFont val="Arial"/>
        <family val="2"/>
      </rPr>
      <t>(E)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 la Asignación Global Neta</t>
    </r>
    <r>
      <rPr>
        <sz val="11"/>
        <rFont val="Arial"/>
        <family val="2"/>
      </rPr>
      <t xml:space="preserve"> menos el Monto Total Utilizado. Para el Resumen por Periodo se obtiene de la diferencia del Monto Total Asignado y el Monto Total Utilizado. 
</t>
    </r>
    <r>
      <rPr>
        <b/>
        <sz val="11"/>
        <rFont val="Arial"/>
        <family val="2"/>
      </rPr>
      <t/>
    </r>
  </si>
  <si>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de ambas partes administradoras.</t>
    </r>
  </si>
  <si>
    <r>
      <rPr>
        <b/>
        <sz val="11"/>
        <rFont val="Arial"/>
        <family val="2"/>
      </rPr>
      <t>(G) Nivel de Utilización:</t>
    </r>
    <r>
      <rPr>
        <sz val="11"/>
        <rFont val="Arial"/>
        <family val="2"/>
      </rPr>
      <t xml:space="preserve"> </t>
    </r>
    <r>
      <rPr>
        <sz val="11"/>
        <color indexed="8"/>
        <rFont val="Arial"/>
        <family val="2"/>
      </rPr>
      <t xml:space="preserve">Proporción de lo utilizado respecto del total del cupo (se obtiene del Monto Total Utilizado/ Monto Total del 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Periodo se obtiene del Monto Total Utilizado/ Monto Total del Subcupo.</t>
    </r>
  </si>
  <si>
    <r>
      <t xml:space="preserve">(H)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Para el Resumen por perido, el saldo disponible corresponde al Monto Total del Subcupo menos el Monto Total Asignado.
</t>
    </r>
    <r>
      <rPr>
        <b/>
        <sz val="11"/>
        <rFont val="Arial"/>
        <family val="2"/>
      </rPr>
      <t/>
    </r>
  </si>
  <si>
    <r>
      <rPr>
        <b/>
        <sz val="11"/>
        <rFont val="Arial"/>
        <family val="2"/>
      </rPr>
      <t>3) Asignación Global Neta:</t>
    </r>
    <r>
      <rPr>
        <sz val="11"/>
        <rFont val="Arial"/>
        <family val="2"/>
      </rPr>
      <t xml:space="preserve"> Se refiere al Monto Asignado en el periodo por ambas partes administradoras del cupo.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</si>
</sst>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rgb="FF000000"/>
      <name val="Arial"/>
      <family val="2"/>
    </font>
    <font>
      <sz val="11"/>
      <color theme="1"/>
      <name val="Arial"/>
      <family val="2"/>
    </font>
    <font>
      <b/>
      <sz val="13"/>
      <color theme="1"/>
      <name val="Arial"/>
      <family val="2"/>
    </font>
    <font>
      <b/>
      <sz val="11"/>
      <color theme="1"/>
      <name val="Arial"/>
      <family val="2"/>
    </font>
    <font>
      <b/>
      <sz val="11"/>
      <name val="Arial"/>
      <family val="2"/>
    </font>
    <font>
      <sz val="11"/>
      <name val="Arial"/>
      <family val="2"/>
    </font>
    <font>
      <sz val="11"/>
      <color indexed="8"/>
      <name val="Arial"/>
      <family val="2"/>
    </font>
    <font>
      <vertAlign val="superscript"/>
      <sz val="11"/>
      <color theme="1"/>
      <name val="Arial"/>
      <family val="2"/>
    </font>
    <font>
      <b/>
      <sz val="11"/>
      <color indexed="8"/>
      <name val="Arial"/>
      <family val="2"/>
    </font>
    <font>
      <sz val="11"/>
      <color indexed="8"/>
      <name val="Calibri"/>
      <family val="2"/>
      <scheme val="minor"/>
    </font>
    <font>
      <b/>
      <vertAlign val="superscript"/>
      <sz val="11"/>
      <name val="Arial"/>
      <family val="2"/>
    </font>
    <font>
      <b/>
      <vertAlign val="superscript"/>
      <sz val="11"/>
      <color indexed="8"/>
      <name val="Arial"/>
      <family val="2"/>
    </font>
    <font>
      <b/>
      <vertAlign val="superscrip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bgColor theme="0"/>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10" fillId="0" borderId="0"/>
    <xf numFmtId="9" fontId="10" fillId="0" borderId="0" applyFont="0" applyFill="0" applyBorder="0" applyAlignment="0" applyProtection="0"/>
  </cellStyleXfs>
  <cellXfs count="112">
    <xf numFmtId="0" fontId="0" fillId="0" borderId="0" xfId="0"/>
    <xf numFmtId="0" fontId="2" fillId="0" borderId="0" xfId="0" applyFont="1" applyAlignment="1">
      <alignment horizontal="center" vertical="center"/>
    </xf>
    <xf numFmtId="0" fontId="2" fillId="0" borderId="1" xfId="0" applyFont="1" applyBorder="1" applyAlignment="1">
      <alignment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3"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3"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14" fontId="2" fillId="0" borderId="5"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3" fontId="2" fillId="0" borderId="1" xfId="0" applyNumberFormat="1" applyFont="1" applyBorder="1" applyAlignment="1">
      <alignment horizontal="right" vertical="center"/>
    </xf>
    <xf numFmtId="0" fontId="1" fillId="0" borderId="0" xfId="0" applyFont="1" applyFill="1" applyAlignment="1">
      <alignment vertical="center" wrapText="1"/>
    </xf>
    <xf numFmtId="0" fontId="1" fillId="6" borderId="0" xfId="0" applyFont="1" applyFill="1" applyAlignment="1">
      <alignment vertical="center" wrapText="1"/>
    </xf>
    <xf numFmtId="0" fontId="4" fillId="3" borderId="14" xfId="0" applyFont="1" applyFill="1" applyBorder="1" applyAlignment="1">
      <alignment horizontal="center" vertical="center" wrapText="1"/>
    </xf>
    <xf numFmtId="3" fontId="2" fillId="0" borderId="0" xfId="0" applyNumberFormat="1" applyFont="1" applyAlignment="1">
      <alignment vertical="center"/>
    </xf>
    <xf numFmtId="49" fontId="9" fillId="9" borderId="18" xfId="0" applyNumberFormat="1" applyFont="1" applyFill="1" applyBorder="1" applyAlignment="1">
      <alignment horizontal="center" vertical="center" wrapText="1"/>
    </xf>
    <xf numFmtId="49" fontId="5" fillId="0" borderId="10" xfId="1" applyNumberFormat="1" applyFont="1" applyFill="1" applyBorder="1" applyAlignment="1">
      <alignment vertical="center"/>
    </xf>
    <xf numFmtId="49" fontId="9" fillId="0" borderId="1" xfId="1" applyNumberFormat="1" applyFont="1" applyBorder="1" applyAlignment="1">
      <alignment vertical="center"/>
    </xf>
    <xf numFmtId="49" fontId="9" fillId="0" borderId="1" xfId="1" applyNumberFormat="1" applyFont="1" applyFill="1" applyBorder="1" applyAlignment="1">
      <alignment vertical="center"/>
    </xf>
    <xf numFmtId="49" fontId="9" fillId="0" borderId="1" xfId="1" applyNumberFormat="1" applyFont="1" applyBorder="1" applyAlignment="1">
      <alignment vertical="center" wrapText="1"/>
    </xf>
    <xf numFmtId="3" fontId="7" fillId="0" borderId="1" xfId="0" applyNumberFormat="1" applyFont="1" applyFill="1" applyBorder="1" applyAlignment="1">
      <alignment horizontal="center"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4" fillId="2" borderId="17" xfId="0" applyFont="1" applyFill="1" applyBorder="1" applyAlignment="1">
      <alignment horizontal="center" vertical="center"/>
    </xf>
    <xf numFmtId="0" fontId="2" fillId="0" borderId="22" xfId="0" applyFont="1" applyBorder="1" applyAlignment="1">
      <alignment horizontal="center" vertical="center"/>
    </xf>
    <xf numFmtId="14" fontId="2" fillId="0" borderId="10" xfId="0" applyNumberFormat="1" applyFont="1" applyBorder="1" applyAlignment="1">
      <alignment horizontal="center" vertical="center"/>
    </xf>
    <xf numFmtId="0" fontId="2" fillId="6" borderId="23"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3" fontId="2" fillId="0" borderId="0" xfId="0" applyNumberFormat="1" applyFont="1" applyBorder="1" applyAlignment="1">
      <alignment horizontal="center" vertical="center"/>
    </xf>
    <xf numFmtId="0" fontId="2" fillId="0" borderId="0" xfId="0" applyFont="1" applyAlignment="1">
      <alignment vertical="center" wrapText="1"/>
    </xf>
    <xf numFmtId="0" fontId="3" fillId="7" borderId="25" xfId="0" applyFont="1" applyFill="1" applyBorder="1" applyAlignment="1">
      <alignment vertical="center"/>
    </xf>
    <xf numFmtId="3" fontId="6" fillId="0" borderId="1" xfId="1" applyNumberFormat="1" applyFont="1" applyFill="1" applyBorder="1" applyAlignment="1">
      <alignment horizontal="center" vertical="center"/>
    </xf>
    <xf numFmtId="0" fontId="7" fillId="0" borderId="0" xfId="0" applyFont="1" applyFill="1" applyAlignment="1">
      <alignment horizontal="center" vertical="center"/>
    </xf>
    <xf numFmtId="3"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9" fontId="6" fillId="0" borderId="1" xfId="2"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9" fontId="7" fillId="0" borderId="1" xfId="2" applyNumberFormat="1" applyFont="1" applyFill="1" applyBorder="1" applyAlignment="1">
      <alignment horizontal="center" vertical="center"/>
    </xf>
    <xf numFmtId="0" fontId="2" fillId="0" borderId="1" xfId="0" applyFont="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applyFill="1" applyAlignment="1">
      <alignment horizontal="left" vertical="center" wrapText="1"/>
    </xf>
    <xf numFmtId="0" fontId="1" fillId="6"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xf>
    <xf numFmtId="3" fontId="2" fillId="0" borderId="27" xfId="0" applyNumberFormat="1" applyFont="1" applyBorder="1" applyAlignment="1">
      <alignment horizontal="center" vertical="center"/>
    </xf>
    <xf numFmtId="9" fontId="2" fillId="0" borderId="1" xfId="0" applyNumberFormat="1" applyFont="1" applyBorder="1" applyAlignment="1">
      <alignment horizontal="right" vertical="center"/>
    </xf>
    <xf numFmtId="0" fontId="2" fillId="0" borderId="0" xfId="0" applyFont="1" applyAlignment="1">
      <alignment vertical="center"/>
    </xf>
    <xf numFmtId="0" fontId="6" fillId="5"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49" fontId="9" fillId="8" borderId="18" xfId="0" applyNumberFormat="1" applyFont="1" applyFill="1" applyBorder="1" applyAlignment="1">
      <alignment horizontal="center" vertical="center" wrapText="1"/>
    </xf>
    <xf numFmtId="49" fontId="9" fillId="8" borderId="10" xfId="0" applyNumberFormat="1" applyFont="1" applyFill="1" applyBorder="1" applyAlignment="1">
      <alignment horizontal="center" vertical="center" wrapText="1"/>
    </xf>
    <xf numFmtId="0" fontId="6" fillId="5" borderId="0" xfId="0" applyFont="1" applyFill="1" applyBorder="1" applyAlignment="1">
      <alignment horizontal="left" vertical="center" wrapText="1"/>
    </xf>
    <xf numFmtId="0" fontId="5" fillId="6" borderId="0" xfId="0" applyFont="1" applyFill="1" applyBorder="1" applyAlignment="1">
      <alignment horizontal="justify" vertical="center" wrapText="1"/>
    </xf>
    <xf numFmtId="0" fontId="6" fillId="6" borderId="0" xfId="0" applyFont="1" applyFill="1" applyBorder="1" applyAlignment="1">
      <alignment horizontal="justify" vertical="center" wrapText="1"/>
    </xf>
    <xf numFmtId="49" fontId="5" fillId="5" borderId="0" xfId="0" applyNumberFormat="1" applyFont="1" applyFill="1" applyBorder="1" applyAlignment="1">
      <alignment horizontal="left" vertical="center"/>
    </xf>
    <xf numFmtId="49" fontId="9" fillId="9" borderId="19" xfId="0" applyNumberFormat="1" applyFont="1" applyFill="1" applyBorder="1" applyAlignment="1">
      <alignment horizontal="center" vertical="center" wrapText="1"/>
    </xf>
    <xf numFmtId="49" fontId="9" fillId="9" borderId="20" xfId="0" applyNumberFormat="1" applyFont="1" applyFill="1" applyBorder="1" applyAlignment="1">
      <alignment horizontal="center" vertical="center" wrapText="1"/>
    </xf>
    <xf numFmtId="49" fontId="5" fillId="5" borderId="0" xfId="0" applyNumberFormat="1" applyFont="1" applyFill="1" applyBorder="1" applyAlignment="1">
      <alignment horizontal="justify" vertical="center" wrapText="1"/>
    </xf>
    <xf numFmtId="0" fontId="1" fillId="0" borderId="0" xfId="0" applyFont="1" applyFill="1" applyAlignment="1">
      <alignment horizontal="left" vertical="center" wrapText="1"/>
    </xf>
    <xf numFmtId="0" fontId="1" fillId="6" borderId="0" xfId="0" applyFont="1" applyFill="1" applyAlignment="1">
      <alignment horizontal="left" vertical="center" wrapText="1"/>
    </xf>
    <xf numFmtId="0" fontId="4" fillId="2" borderId="1"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3" borderId="25" xfId="0" applyFont="1" applyFill="1" applyBorder="1" applyAlignment="1">
      <alignment horizontal="left" vertical="center"/>
    </xf>
    <xf numFmtId="0" fontId="3" fillId="3" borderId="26" xfId="0" applyFont="1" applyFill="1" applyBorder="1" applyAlignment="1">
      <alignment horizontal="left" vertical="center"/>
    </xf>
    <xf numFmtId="0" fontId="3" fillId="4" borderId="25" xfId="0" applyFont="1" applyFill="1" applyBorder="1" applyAlignment="1">
      <alignment horizontal="center" vertical="center"/>
    </xf>
    <xf numFmtId="0" fontId="2" fillId="0" borderId="0" xfId="0" applyFont="1" applyAlignment="1">
      <alignment vertical="center"/>
    </xf>
    <xf numFmtId="0" fontId="3" fillId="4" borderId="21" xfId="0" applyFont="1" applyFill="1" applyBorder="1" applyAlignment="1">
      <alignment horizontal="left" vertical="center"/>
    </xf>
    <xf numFmtId="0" fontId="3" fillId="4" borderId="17"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2" fillId="0" borderId="0" xfId="0" applyFont="1" applyFill="1" applyAlignment="1">
      <alignment horizontal="left" vertical="center" wrapText="1"/>
    </xf>
    <xf numFmtId="0" fontId="3" fillId="2" borderId="21"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2" borderId="28" xfId="0" applyFont="1" applyFill="1" applyBorder="1" applyAlignment="1">
      <alignment horizontal="left" vertical="center"/>
    </xf>
    <xf numFmtId="22" fontId="2" fillId="0" borderId="22" xfId="0" applyNumberFormat="1" applyFont="1" applyBorder="1" applyAlignment="1">
      <alignment horizontal="center" vertical="center"/>
    </xf>
    <xf numFmtId="22" fontId="2" fillId="0" borderId="20" xfId="0" applyNumberFormat="1" applyFont="1" applyBorder="1" applyAlignment="1">
      <alignment horizontal="center" vertical="center"/>
    </xf>
    <xf numFmtId="22" fontId="2" fillId="0" borderId="29" xfId="0" applyNumberFormat="1" applyFont="1" applyBorder="1" applyAlignment="1">
      <alignment horizontal="center" vertical="center"/>
    </xf>
    <xf numFmtId="0" fontId="4" fillId="2" borderId="29" xfId="0" applyFont="1" applyFill="1" applyBorder="1" applyAlignment="1">
      <alignment horizontal="center" vertical="center" wrapText="1"/>
    </xf>
    <xf numFmtId="22" fontId="2" fillId="0" borderId="23" xfId="0" applyNumberFormat="1" applyFont="1" applyBorder="1" applyAlignment="1">
      <alignment horizontal="center" vertical="center"/>
    </xf>
    <xf numFmtId="0" fontId="4" fillId="2" borderId="17" xfId="0" applyFont="1" applyFill="1" applyBorder="1" applyAlignment="1">
      <alignment horizontal="center" vertical="center" wrapText="1"/>
    </xf>
    <xf numFmtId="49" fontId="9" fillId="0" borderId="0" xfId="1" applyNumberFormat="1" applyFont="1" applyBorder="1" applyAlignment="1">
      <alignment vertical="center" wrapText="1"/>
    </xf>
    <xf numFmtId="9" fontId="6" fillId="0" borderId="0" xfId="2"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2" applyNumberFormat="1" applyFont="1" applyFill="1" applyBorder="1" applyAlignment="1">
      <alignment horizontal="center" vertical="center"/>
    </xf>
  </cellXfs>
  <cellStyles count="3">
    <cellStyle name="Normal" xfId="0" builtinId="0"/>
    <cellStyle name="Normal 3 2" xfId="1"/>
    <cellStyle name="Porcentaje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tabSelected="1" zoomScale="85" zoomScaleNormal="85" workbookViewId="0">
      <selection activeCell="A4" sqref="A4:D4"/>
    </sheetView>
  </sheetViews>
  <sheetFormatPr baseColWidth="10" defaultRowHeight="14.25" x14ac:dyDescent="0.25"/>
  <cols>
    <col min="1" max="1" width="33.5703125" style="66" customWidth="1"/>
    <col min="2" max="2" width="42.28515625" style="66" customWidth="1"/>
    <col min="3" max="3" width="33.140625" style="66" customWidth="1"/>
    <col min="4" max="4" width="33.28515625" style="66" customWidth="1"/>
    <col min="5" max="5" width="19" style="66" customWidth="1"/>
    <col min="6" max="6" width="16.28515625" style="66" customWidth="1"/>
    <col min="7" max="7" width="33" style="66" customWidth="1"/>
    <col min="8" max="16384" width="11.42578125" style="66"/>
  </cols>
  <sheetData>
    <row r="1" spans="1:4" x14ac:dyDescent="0.25">
      <c r="A1" s="82" t="s">
        <v>30</v>
      </c>
      <c r="B1" s="82"/>
      <c r="C1" s="82"/>
      <c r="D1" s="82"/>
    </row>
    <row r="2" spans="1:4" x14ac:dyDescent="0.25">
      <c r="A2" s="82" t="s">
        <v>12</v>
      </c>
      <c r="B2" s="82"/>
      <c r="C2" s="82"/>
      <c r="D2" s="82"/>
    </row>
    <row r="3" spans="1:4" x14ac:dyDescent="0.25">
      <c r="A3" s="82" t="s">
        <v>16</v>
      </c>
      <c r="B3" s="82"/>
      <c r="C3" s="82"/>
      <c r="D3" s="82"/>
    </row>
    <row r="4" spans="1:4" x14ac:dyDescent="0.25">
      <c r="A4" s="82" t="s">
        <v>13</v>
      </c>
      <c r="B4" s="82"/>
      <c r="C4" s="82"/>
      <c r="D4" s="82"/>
    </row>
    <row r="5" spans="1:4" x14ac:dyDescent="0.25">
      <c r="A5" s="82" t="s">
        <v>14</v>
      </c>
      <c r="B5" s="82"/>
      <c r="C5" s="82"/>
      <c r="D5" s="82"/>
    </row>
    <row r="6" spans="1:4" x14ac:dyDescent="0.25">
      <c r="A6" s="82" t="s">
        <v>94</v>
      </c>
      <c r="B6" s="82"/>
      <c r="C6" s="82"/>
      <c r="D6" s="82"/>
    </row>
    <row r="7" spans="1:4" x14ac:dyDescent="0.25">
      <c r="A7" s="82" t="s">
        <v>98</v>
      </c>
      <c r="B7" s="82"/>
      <c r="C7" s="82"/>
      <c r="D7" s="82"/>
    </row>
    <row r="8" spans="1:4" x14ac:dyDescent="0.25">
      <c r="A8" s="83" t="s">
        <v>15</v>
      </c>
      <c r="B8" s="83"/>
      <c r="C8" s="83"/>
      <c r="D8" s="83"/>
    </row>
    <row r="9" spans="1:4" x14ac:dyDescent="0.25">
      <c r="A9" s="82" t="s">
        <v>95</v>
      </c>
      <c r="B9" s="82"/>
      <c r="C9" s="82"/>
      <c r="D9" s="82"/>
    </row>
    <row r="10" spans="1:4" ht="32.25" customHeight="1" x14ac:dyDescent="0.25">
      <c r="A10" s="82" t="s">
        <v>47</v>
      </c>
      <c r="B10" s="82"/>
      <c r="C10" s="82"/>
      <c r="D10" s="82"/>
    </row>
    <row r="13" spans="1:4" ht="15" x14ac:dyDescent="0.25">
      <c r="A13" s="84" t="s">
        <v>31</v>
      </c>
      <c r="B13" s="84"/>
    </row>
    <row r="14" spans="1:4" ht="16.5" x14ac:dyDescent="0.25">
      <c r="A14" s="23" t="s">
        <v>80</v>
      </c>
      <c r="B14" s="24" t="s">
        <v>46</v>
      </c>
    </row>
    <row r="15" spans="1:4" ht="16.5" x14ac:dyDescent="0.25">
      <c r="A15" s="23" t="s">
        <v>81</v>
      </c>
      <c r="B15" s="25">
        <f>B28+C28+D28</f>
        <v>1655004000</v>
      </c>
      <c r="D15" s="29"/>
    </row>
    <row r="16" spans="1:4" ht="16.5" x14ac:dyDescent="0.25">
      <c r="A16" s="23" t="s">
        <v>82</v>
      </c>
      <c r="B16" s="25">
        <f>B29+C29+D29</f>
        <v>1002204011</v>
      </c>
    </row>
    <row r="17" spans="1:5" x14ac:dyDescent="0.25">
      <c r="A17" s="23" t="s">
        <v>33</v>
      </c>
      <c r="B17" s="25">
        <f>B30+C30+D30</f>
        <v>652799989</v>
      </c>
    </row>
    <row r="18" spans="1:5" x14ac:dyDescent="0.25">
      <c r="A18" s="23" t="s">
        <v>34</v>
      </c>
      <c r="B18" s="25">
        <f>B31+D31</f>
        <v>1002204011</v>
      </c>
    </row>
    <row r="19" spans="1:5" x14ac:dyDescent="0.25">
      <c r="A19" s="23" t="s">
        <v>35</v>
      </c>
      <c r="B19" s="25">
        <f>SUM(B32:D32)</f>
        <v>529000601.34000003</v>
      </c>
      <c r="C19" s="29"/>
      <c r="D19" s="29"/>
      <c r="E19" s="29"/>
    </row>
    <row r="20" spans="1:5" x14ac:dyDescent="0.25">
      <c r="A20" s="23" t="s">
        <v>36</v>
      </c>
      <c r="B20" s="25">
        <f>SUM(B33:D33)</f>
        <v>473203409.65999997</v>
      </c>
      <c r="D20" s="29"/>
      <c r="E20" s="29"/>
    </row>
    <row r="21" spans="1:5" x14ac:dyDescent="0.25">
      <c r="A21" s="23" t="s">
        <v>37</v>
      </c>
      <c r="B21" s="24">
        <v>0</v>
      </c>
      <c r="D21" s="29"/>
      <c r="E21" s="29"/>
    </row>
    <row r="22" spans="1:5" x14ac:dyDescent="0.25">
      <c r="A22" s="23" t="s">
        <v>38</v>
      </c>
      <c r="B22" s="68">
        <f>B19/B15</f>
        <v>0.3196370530463975</v>
      </c>
    </row>
    <row r="23" spans="1:5" s="69" customFormat="1" x14ac:dyDescent="0.25">
      <c r="A23" s="23" t="s">
        <v>100</v>
      </c>
      <c r="B23" s="25">
        <f>B15-B16</f>
        <v>652799989</v>
      </c>
    </row>
    <row r="25" spans="1:5" ht="15" x14ac:dyDescent="0.25">
      <c r="A25" s="73" t="s">
        <v>60</v>
      </c>
      <c r="B25" s="73" t="s">
        <v>69</v>
      </c>
      <c r="C25" s="79" t="s">
        <v>70</v>
      </c>
      <c r="D25" s="80"/>
    </row>
    <row r="26" spans="1:5" ht="15" x14ac:dyDescent="0.25">
      <c r="A26" s="74"/>
      <c r="B26" s="74"/>
      <c r="C26" s="30" t="s">
        <v>56</v>
      </c>
      <c r="D26" s="30" t="s">
        <v>57</v>
      </c>
    </row>
    <row r="27" spans="1:5" ht="17.25" x14ac:dyDescent="0.25">
      <c r="A27" s="31" t="s">
        <v>58</v>
      </c>
      <c r="B27" s="54" t="s">
        <v>46</v>
      </c>
      <c r="C27" s="54" t="s">
        <v>46</v>
      </c>
      <c r="D27" s="54" t="s">
        <v>46</v>
      </c>
    </row>
    <row r="28" spans="1:5" ht="17.25" x14ac:dyDescent="0.25">
      <c r="A28" s="32" t="s">
        <v>59</v>
      </c>
      <c r="B28" s="3">
        <v>1158502800</v>
      </c>
      <c r="C28" s="35">
        <v>29356236</v>
      </c>
      <c r="D28" s="35">
        <v>467144964</v>
      </c>
    </row>
    <row r="29" spans="1:5" ht="15" x14ac:dyDescent="0.25">
      <c r="A29" s="32" t="s">
        <v>32</v>
      </c>
      <c r="B29" s="47">
        <f>SUM(AD_VehículosACE55_AdminBRA!F15:F18)</f>
        <v>757102526</v>
      </c>
      <c r="C29" s="35">
        <v>0</v>
      </c>
      <c r="D29" s="35">
        <f>SUM(AD_VehículosACE55_AdminMEX!F15:F16)</f>
        <v>245101485</v>
      </c>
    </row>
    <row r="30" spans="1:5" ht="15" x14ac:dyDescent="0.25">
      <c r="A30" s="32" t="s">
        <v>33</v>
      </c>
      <c r="B30" s="47">
        <f>B28-B29</f>
        <v>401400274</v>
      </c>
      <c r="C30" s="35">
        <f>C28-C29</f>
        <v>29356236</v>
      </c>
      <c r="D30" s="35">
        <f>D28-D29</f>
        <v>222043479</v>
      </c>
    </row>
    <row r="31" spans="1:5" ht="15" x14ac:dyDescent="0.25">
      <c r="A31" s="33" t="s">
        <v>34</v>
      </c>
      <c r="B31" s="47">
        <f>SUM(AD_VehículosACE55_AdminBRA!I15:I18)</f>
        <v>757102526</v>
      </c>
      <c r="C31" s="35">
        <v>0</v>
      </c>
      <c r="D31" s="35">
        <f>SUM(AD_VehículosACE55_AdminMEX!I15:I16)</f>
        <v>245101485</v>
      </c>
    </row>
    <row r="32" spans="1:5" ht="15" x14ac:dyDescent="0.25">
      <c r="A32" s="33" t="s">
        <v>35</v>
      </c>
      <c r="B32" s="47">
        <f>SUM(AD_VehículosACE55_AdminBRA!L15:L18)</f>
        <v>337443390.39999998</v>
      </c>
      <c r="C32" s="35">
        <v>0</v>
      </c>
      <c r="D32" s="35">
        <f>SUM(AD_VehículosACE55_AdminMEX!L15:L16)</f>
        <v>191557210.94000003</v>
      </c>
    </row>
    <row r="33" spans="1:4" ht="15" x14ac:dyDescent="0.25">
      <c r="A33" s="33" t="s">
        <v>36</v>
      </c>
      <c r="B33" s="47">
        <f>SUM(AD_VehículosACE55_AdminBRA!M15:M18)</f>
        <v>419659135.60000002</v>
      </c>
      <c r="C33" s="35">
        <v>0</v>
      </c>
      <c r="D33" s="35">
        <f>SUM(AD_VehículosACE55_AdminMEX!M15:M16)</f>
        <v>53544274.059999973</v>
      </c>
    </row>
    <row r="34" spans="1:4" ht="15" x14ac:dyDescent="0.25">
      <c r="A34" s="32" t="s">
        <v>37</v>
      </c>
      <c r="B34" s="48">
        <v>0</v>
      </c>
      <c r="C34" s="49">
        <v>0</v>
      </c>
      <c r="D34" s="50">
        <v>0</v>
      </c>
    </row>
    <row r="35" spans="1:4" ht="15" x14ac:dyDescent="0.25">
      <c r="A35" s="34" t="s">
        <v>38</v>
      </c>
      <c r="B35" s="51">
        <f>B32/B28</f>
        <v>0.291275420655004</v>
      </c>
      <c r="C35" s="52">
        <v>0</v>
      </c>
      <c r="D35" s="53">
        <f>D32/D28</f>
        <v>0.41005945841685243</v>
      </c>
    </row>
    <row r="36" spans="1:4" s="69" customFormat="1" ht="15" x14ac:dyDescent="0.25">
      <c r="A36" s="33" t="s">
        <v>100</v>
      </c>
      <c r="B36" s="47">
        <f>B28-B29</f>
        <v>401400274</v>
      </c>
      <c r="C36" s="35">
        <f>C28-C29</f>
        <v>29356236</v>
      </c>
      <c r="D36" s="35">
        <f>D28-D29</f>
        <v>222043479</v>
      </c>
    </row>
    <row r="37" spans="1:4" s="69" customFormat="1" ht="15" x14ac:dyDescent="0.25">
      <c r="A37" s="108"/>
      <c r="B37" s="109"/>
      <c r="C37" s="110"/>
      <c r="D37" s="111"/>
    </row>
    <row r="40" spans="1:4" ht="15" x14ac:dyDescent="0.25">
      <c r="A40" s="78" t="s">
        <v>42</v>
      </c>
      <c r="B40" s="78"/>
      <c r="C40" s="78"/>
      <c r="D40" s="78"/>
    </row>
    <row r="41" spans="1:4" x14ac:dyDescent="0.25">
      <c r="A41" s="75" t="s">
        <v>83</v>
      </c>
      <c r="B41" s="75"/>
      <c r="C41" s="75"/>
      <c r="D41" s="75"/>
    </row>
    <row r="42" spans="1:4" ht="20.25" customHeight="1" x14ac:dyDescent="0.25">
      <c r="A42" s="75" t="s">
        <v>84</v>
      </c>
      <c r="B42" s="75"/>
      <c r="C42" s="75"/>
      <c r="D42" s="75"/>
    </row>
    <row r="43" spans="1:4" x14ac:dyDescent="0.25">
      <c r="A43" s="75" t="s">
        <v>85</v>
      </c>
      <c r="B43" s="75"/>
      <c r="C43" s="75"/>
      <c r="D43" s="75"/>
    </row>
    <row r="44" spans="1:4" ht="13.5" customHeight="1" x14ac:dyDescent="0.25">
      <c r="A44" s="75" t="s">
        <v>107</v>
      </c>
      <c r="B44" s="75"/>
      <c r="C44" s="75"/>
      <c r="D44" s="75"/>
    </row>
    <row r="45" spans="1:4" ht="13.5" customHeight="1" x14ac:dyDescent="0.25">
      <c r="A45" s="70" t="s">
        <v>86</v>
      </c>
      <c r="B45" s="70"/>
      <c r="C45" s="70"/>
      <c r="D45" s="70"/>
    </row>
    <row r="46" spans="1:4" ht="108" customHeight="1" x14ac:dyDescent="0.25">
      <c r="A46" s="81" t="s">
        <v>87</v>
      </c>
      <c r="B46" s="81"/>
      <c r="C46" s="81"/>
      <c r="D46" s="81"/>
    </row>
    <row r="47" spans="1:4" ht="36.75" customHeight="1" x14ac:dyDescent="0.25">
      <c r="A47" s="71" t="s">
        <v>43</v>
      </c>
      <c r="B47" s="71"/>
      <c r="C47" s="71"/>
      <c r="D47" s="71"/>
    </row>
    <row r="48" spans="1:4" ht="60" customHeight="1" x14ac:dyDescent="0.25">
      <c r="A48" s="76" t="s">
        <v>101</v>
      </c>
      <c r="B48" s="76"/>
      <c r="C48" s="76"/>
      <c r="D48" s="76"/>
    </row>
    <row r="49" spans="1:4" ht="34.5" customHeight="1" x14ac:dyDescent="0.25">
      <c r="A49" s="77" t="s">
        <v>44</v>
      </c>
      <c r="B49" s="77"/>
      <c r="C49" s="77"/>
      <c r="D49" s="77"/>
    </row>
    <row r="50" spans="1:4" ht="51" customHeight="1" x14ac:dyDescent="0.25">
      <c r="A50" s="77" t="s">
        <v>102</v>
      </c>
      <c r="B50" s="77"/>
      <c r="C50" s="77"/>
      <c r="D50" s="77"/>
    </row>
    <row r="51" spans="1:4" ht="71.25" customHeight="1" x14ac:dyDescent="0.25">
      <c r="A51" s="77" t="s">
        <v>103</v>
      </c>
      <c r="B51" s="77"/>
      <c r="C51" s="77"/>
      <c r="D51" s="77"/>
    </row>
    <row r="52" spans="1:4" ht="47.25" customHeight="1" x14ac:dyDescent="0.25">
      <c r="A52" s="70" t="s">
        <v>104</v>
      </c>
      <c r="B52" s="70"/>
      <c r="C52" s="70"/>
      <c r="D52" s="70"/>
    </row>
    <row r="53" spans="1:4" ht="51.75" customHeight="1" x14ac:dyDescent="0.25">
      <c r="A53" s="70" t="s">
        <v>105</v>
      </c>
      <c r="B53" s="70"/>
      <c r="C53" s="70"/>
      <c r="D53" s="70"/>
    </row>
    <row r="54" spans="1:4" ht="65.25" customHeight="1" x14ac:dyDescent="0.25">
      <c r="A54" s="71" t="s">
        <v>106</v>
      </c>
      <c r="B54" s="72"/>
      <c r="C54" s="72"/>
      <c r="D54" s="72"/>
    </row>
  </sheetData>
  <mergeCells count="29">
    <mergeCell ref="A45:D45"/>
    <mergeCell ref="A46:D46"/>
    <mergeCell ref="A6:D6"/>
    <mergeCell ref="A1:D1"/>
    <mergeCell ref="A2:D2"/>
    <mergeCell ref="A3:D3"/>
    <mergeCell ref="A4:D4"/>
    <mergeCell ref="A5:D5"/>
    <mergeCell ref="A7:D7"/>
    <mergeCell ref="A8:D8"/>
    <mergeCell ref="A9:D9"/>
    <mergeCell ref="A10:D10"/>
    <mergeCell ref="A13:B13"/>
    <mergeCell ref="A53:D53"/>
    <mergeCell ref="A54:D54"/>
    <mergeCell ref="A25:A26"/>
    <mergeCell ref="A41:D41"/>
    <mergeCell ref="A42:D42"/>
    <mergeCell ref="A43:D43"/>
    <mergeCell ref="A47:D47"/>
    <mergeCell ref="A48:D48"/>
    <mergeCell ref="A49:D49"/>
    <mergeCell ref="A40:D40"/>
    <mergeCell ref="C25:D25"/>
    <mergeCell ref="B25:B26"/>
    <mergeCell ref="A50:D50"/>
    <mergeCell ref="A51:D51"/>
    <mergeCell ref="A52:D52"/>
    <mergeCell ref="A44:D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70" zoomScaleNormal="70" workbookViewId="0">
      <pane xSplit="1" ySplit="14" topLeftCell="B15" activePane="bottomRight" state="frozen"/>
      <selection pane="topRight" activeCell="B1" sqref="B1"/>
      <selection pane="bottomLeft" activeCell="A15" sqref="A15"/>
      <selection pane="bottomRight" activeCell="A5" sqref="A5:E5"/>
    </sheetView>
  </sheetViews>
  <sheetFormatPr baseColWidth="10" defaultRowHeight="14.25" x14ac:dyDescent="0.25"/>
  <cols>
    <col min="1" max="1" width="46.28515625" style="66" customWidth="1"/>
    <col min="2" max="2" width="21" style="1" customWidth="1"/>
    <col min="3" max="3" width="32.85546875" style="1" bestFit="1" customWidth="1"/>
    <col min="4" max="4" width="18.7109375" style="1" customWidth="1"/>
    <col min="5" max="5" width="35.28515625" style="1" customWidth="1"/>
    <col min="6" max="6" width="21.42578125" style="1" customWidth="1"/>
    <col min="7" max="7" width="19.85546875" style="1" customWidth="1"/>
    <col min="8" max="8" width="20" style="66" bestFit="1" customWidth="1"/>
    <col min="9" max="9" width="17.85546875" style="1" customWidth="1"/>
    <col min="10" max="10" width="26.42578125" style="1" bestFit="1" customWidth="1"/>
    <col min="11" max="11" width="12.85546875" style="1" bestFit="1" customWidth="1"/>
    <col min="12" max="12" width="22.85546875" style="1" customWidth="1"/>
    <col min="13" max="13" width="26.42578125" style="1" customWidth="1"/>
    <col min="14" max="14" width="19" style="66" customWidth="1"/>
    <col min="15" max="15" width="20.42578125" style="66" customWidth="1"/>
    <col min="16" max="16" width="19.140625" style="66" customWidth="1"/>
    <col min="17" max="17" width="18" style="66" bestFit="1" customWidth="1"/>
    <col min="18" max="18" width="11.42578125" style="66"/>
    <col min="19" max="19" width="22" style="66" bestFit="1" customWidth="1"/>
    <col min="20" max="16384" width="11.42578125" style="66"/>
  </cols>
  <sheetData>
    <row r="1" spans="1:17" x14ac:dyDescent="0.25">
      <c r="A1" s="82" t="s">
        <v>11</v>
      </c>
      <c r="B1" s="82"/>
      <c r="C1" s="82"/>
      <c r="D1" s="82"/>
      <c r="E1" s="82"/>
      <c r="F1" s="62"/>
      <c r="G1" s="26"/>
    </row>
    <row r="2" spans="1:17" x14ac:dyDescent="0.25">
      <c r="A2" s="82" t="s">
        <v>12</v>
      </c>
      <c r="B2" s="82"/>
      <c r="C2" s="82"/>
      <c r="D2" s="82"/>
      <c r="E2" s="82"/>
      <c r="F2" s="62"/>
      <c r="G2" s="26"/>
    </row>
    <row r="3" spans="1:17" x14ac:dyDescent="0.25">
      <c r="A3" s="82" t="s">
        <v>16</v>
      </c>
      <c r="B3" s="82"/>
      <c r="C3" s="82"/>
      <c r="D3" s="82"/>
      <c r="E3" s="82"/>
      <c r="F3" s="62"/>
      <c r="G3" s="26"/>
    </row>
    <row r="4" spans="1:17" x14ac:dyDescent="0.25">
      <c r="A4" s="82" t="s">
        <v>13</v>
      </c>
      <c r="B4" s="82"/>
      <c r="C4" s="82"/>
      <c r="D4" s="82"/>
      <c r="E4" s="82"/>
      <c r="F4" s="62"/>
      <c r="G4" s="26"/>
    </row>
    <row r="5" spans="1:17" x14ac:dyDescent="0.25">
      <c r="A5" s="82" t="s">
        <v>14</v>
      </c>
      <c r="B5" s="82"/>
      <c r="C5" s="82"/>
      <c r="D5" s="82"/>
      <c r="E5" s="82"/>
      <c r="F5" s="62"/>
      <c r="G5" s="26"/>
    </row>
    <row r="6" spans="1:17" x14ac:dyDescent="0.25">
      <c r="A6" s="82" t="s">
        <v>94</v>
      </c>
      <c r="B6" s="82"/>
      <c r="C6" s="82"/>
      <c r="D6" s="82"/>
      <c r="E6" s="82"/>
      <c r="F6" s="62"/>
      <c r="G6" s="26"/>
    </row>
    <row r="7" spans="1:17" x14ac:dyDescent="0.25">
      <c r="A7" s="82" t="s">
        <v>98</v>
      </c>
      <c r="B7" s="82"/>
      <c r="C7" s="82"/>
      <c r="D7" s="82"/>
      <c r="E7" s="82"/>
      <c r="F7" s="62"/>
      <c r="G7" s="26"/>
    </row>
    <row r="8" spans="1:17" x14ac:dyDescent="0.25">
      <c r="A8" s="83" t="s">
        <v>15</v>
      </c>
      <c r="B8" s="83"/>
      <c r="C8" s="83"/>
      <c r="D8" s="83"/>
      <c r="E8" s="83"/>
      <c r="F8" s="63"/>
      <c r="G8" s="27"/>
    </row>
    <row r="9" spans="1:17" ht="14.25" customHeight="1" x14ac:dyDescent="0.25">
      <c r="A9" s="82" t="s">
        <v>95</v>
      </c>
      <c r="B9" s="82"/>
      <c r="C9" s="82"/>
      <c r="D9" s="82"/>
      <c r="E9" s="82"/>
      <c r="F9" s="62"/>
      <c r="G9" s="26"/>
    </row>
    <row r="10" spans="1:17" ht="32.25" customHeight="1" x14ac:dyDescent="0.25">
      <c r="A10" s="85" t="s">
        <v>47</v>
      </c>
      <c r="B10" s="85"/>
      <c r="C10" s="85"/>
      <c r="D10" s="85"/>
      <c r="E10" s="85"/>
      <c r="F10" s="64"/>
    </row>
    <row r="12" spans="1:17" ht="15" thickBot="1" x14ac:dyDescent="0.3"/>
    <row r="13" spans="1:17" ht="16.5" x14ac:dyDescent="0.25">
      <c r="A13" s="87" t="s">
        <v>0</v>
      </c>
      <c r="B13" s="101"/>
      <c r="C13" s="88"/>
      <c r="D13" s="88"/>
      <c r="E13" s="46" t="s">
        <v>49</v>
      </c>
      <c r="F13" s="88" t="s">
        <v>48</v>
      </c>
      <c r="G13" s="88"/>
      <c r="H13" s="88"/>
      <c r="I13" s="88"/>
      <c r="J13" s="88"/>
      <c r="K13" s="88"/>
      <c r="L13" s="91" t="s">
        <v>39</v>
      </c>
      <c r="M13" s="91"/>
      <c r="N13" s="89" t="s">
        <v>50</v>
      </c>
      <c r="O13" s="89"/>
      <c r="P13" s="89"/>
      <c r="Q13" s="90"/>
    </row>
    <row r="14" spans="1:17" ht="60.75" thickBot="1" x14ac:dyDescent="0.3">
      <c r="A14" s="55" t="s">
        <v>3</v>
      </c>
      <c r="B14" s="105" t="s">
        <v>99</v>
      </c>
      <c r="C14" s="56" t="s">
        <v>17</v>
      </c>
      <c r="D14" s="57" t="s">
        <v>45</v>
      </c>
      <c r="E14" s="58" t="s">
        <v>90</v>
      </c>
      <c r="F14" s="57" t="s">
        <v>53</v>
      </c>
      <c r="G14" s="57" t="s">
        <v>71</v>
      </c>
      <c r="H14" s="57" t="s">
        <v>6</v>
      </c>
      <c r="I14" s="57" t="s">
        <v>18</v>
      </c>
      <c r="J14" s="56" t="s">
        <v>7</v>
      </c>
      <c r="K14" s="56" t="s">
        <v>1</v>
      </c>
      <c r="L14" s="59" t="s">
        <v>91</v>
      </c>
      <c r="M14" s="59" t="s">
        <v>40</v>
      </c>
      <c r="N14" s="60" t="s">
        <v>4</v>
      </c>
      <c r="O14" s="60" t="s">
        <v>92</v>
      </c>
      <c r="P14" s="60" t="s">
        <v>19</v>
      </c>
      <c r="Q14" s="61" t="s">
        <v>51</v>
      </c>
    </row>
    <row r="15" spans="1:17" x14ac:dyDescent="0.25">
      <c r="A15" s="12" t="s">
        <v>9</v>
      </c>
      <c r="B15" s="102">
        <v>42815.538807870369</v>
      </c>
      <c r="C15" s="15" t="s">
        <v>20</v>
      </c>
      <c r="D15" s="14">
        <v>36391151</v>
      </c>
      <c r="E15" s="14">
        <v>36391151</v>
      </c>
      <c r="F15" s="14">
        <v>36391151</v>
      </c>
      <c r="G15" s="15" t="s">
        <v>2</v>
      </c>
      <c r="H15" s="15" t="s">
        <v>76</v>
      </c>
      <c r="I15" s="14">
        <v>36391151</v>
      </c>
      <c r="J15" s="15" t="s">
        <v>22</v>
      </c>
      <c r="K15" s="15" t="s">
        <v>21</v>
      </c>
      <c r="L15" s="14">
        <v>13841867</v>
      </c>
      <c r="M15" s="14">
        <f>F15-L15+P15</f>
        <v>22549284</v>
      </c>
      <c r="N15" s="13"/>
      <c r="O15" s="13"/>
      <c r="P15" s="13"/>
      <c r="Q15" s="16"/>
    </row>
    <row r="16" spans="1:17" x14ac:dyDescent="0.25">
      <c r="A16" s="5" t="s">
        <v>10</v>
      </c>
      <c r="B16" s="103">
        <v>42815.591041666667</v>
      </c>
      <c r="C16" s="4" t="s">
        <v>23</v>
      </c>
      <c r="D16" s="3">
        <v>202878823</v>
      </c>
      <c r="E16" s="3">
        <v>202878823</v>
      </c>
      <c r="F16" s="3">
        <v>202878823</v>
      </c>
      <c r="G16" s="4" t="s">
        <v>2</v>
      </c>
      <c r="H16" s="4" t="s">
        <v>74</v>
      </c>
      <c r="I16" s="3">
        <v>202878823</v>
      </c>
      <c r="J16" s="4" t="s">
        <v>24</v>
      </c>
      <c r="K16" s="4" t="s">
        <v>21</v>
      </c>
      <c r="L16" s="14">
        <v>98043865.559999943</v>
      </c>
      <c r="M16" s="14">
        <f>F16-L16+P16</f>
        <v>104834957.44000006</v>
      </c>
      <c r="N16" s="2"/>
      <c r="O16" s="2"/>
      <c r="P16" s="2"/>
      <c r="Q16" s="6"/>
    </row>
    <row r="17" spans="1:17" x14ac:dyDescent="0.25">
      <c r="A17" s="5" t="s">
        <v>26</v>
      </c>
      <c r="B17" s="103">
        <v>42816.612025462964</v>
      </c>
      <c r="C17" s="4" t="s">
        <v>25</v>
      </c>
      <c r="D17" s="3">
        <v>204925215</v>
      </c>
      <c r="E17" s="3">
        <v>204925215</v>
      </c>
      <c r="F17" s="3">
        <v>204925215</v>
      </c>
      <c r="G17" s="4" t="s">
        <v>2</v>
      </c>
      <c r="H17" s="4" t="s">
        <v>75</v>
      </c>
      <c r="I17" s="3">
        <v>204925215</v>
      </c>
      <c r="J17" s="4" t="s">
        <v>27</v>
      </c>
      <c r="K17" s="4" t="s">
        <v>21</v>
      </c>
      <c r="L17" s="14">
        <v>59151982</v>
      </c>
      <c r="M17" s="14">
        <f>F17-L17+P17</f>
        <v>145773233</v>
      </c>
      <c r="N17" s="2"/>
      <c r="O17" s="2"/>
      <c r="P17" s="2"/>
      <c r="Q17" s="6"/>
    </row>
    <row r="18" spans="1:17" x14ac:dyDescent="0.25">
      <c r="A18" s="5" t="s">
        <v>8</v>
      </c>
      <c r="B18" s="103">
        <v>42816.654490740744</v>
      </c>
      <c r="C18" s="4" t="s">
        <v>28</v>
      </c>
      <c r="D18" s="3">
        <v>312907337</v>
      </c>
      <c r="E18" s="3">
        <v>312907337</v>
      </c>
      <c r="F18" s="3">
        <v>312907337</v>
      </c>
      <c r="G18" s="4" t="s">
        <v>2</v>
      </c>
      <c r="H18" s="4" t="s">
        <v>77</v>
      </c>
      <c r="I18" s="3">
        <v>312907337</v>
      </c>
      <c r="J18" s="4" t="s">
        <v>29</v>
      </c>
      <c r="K18" s="4" t="s">
        <v>21</v>
      </c>
      <c r="L18" s="14">
        <v>166405675.84</v>
      </c>
      <c r="M18" s="14">
        <f>F18-L18+P18</f>
        <v>146501661.16</v>
      </c>
      <c r="N18" s="2"/>
      <c r="O18" s="2"/>
      <c r="P18" s="2"/>
      <c r="Q18" s="6"/>
    </row>
    <row r="19" spans="1:17" x14ac:dyDescent="0.25">
      <c r="A19" s="5"/>
      <c r="B19" s="103">
        <v>42816.359189814815</v>
      </c>
      <c r="C19" s="4" t="s">
        <v>79</v>
      </c>
      <c r="D19" s="3">
        <v>31290733753</v>
      </c>
      <c r="E19" s="3" t="s">
        <v>54</v>
      </c>
      <c r="F19" s="3" t="s">
        <v>54</v>
      </c>
      <c r="G19" s="4" t="s">
        <v>41</v>
      </c>
      <c r="H19" s="4" t="s">
        <v>78</v>
      </c>
      <c r="I19" s="3" t="s">
        <v>54</v>
      </c>
      <c r="J19" s="4" t="s">
        <v>54</v>
      </c>
      <c r="K19" s="4" t="s">
        <v>54</v>
      </c>
      <c r="L19" s="4" t="s">
        <v>54</v>
      </c>
      <c r="M19" s="14" t="s">
        <v>54</v>
      </c>
      <c r="N19" s="2"/>
      <c r="O19" s="2"/>
      <c r="P19" s="2"/>
      <c r="Q19" s="6"/>
    </row>
    <row r="20" spans="1:17" ht="15" thickBot="1" x14ac:dyDescent="0.3">
      <c r="A20" s="7"/>
      <c r="B20" s="104">
        <v>42843.431469907409</v>
      </c>
      <c r="C20" s="10" t="s">
        <v>72</v>
      </c>
      <c r="D20" s="9">
        <v>15113406</v>
      </c>
      <c r="E20" s="9" t="s">
        <v>54</v>
      </c>
      <c r="F20" s="10" t="s">
        <v>54</v>
      </c>
      <c r="G20" s="10" t="s">
        <v>41</v>
      </c>
      <c r="H20" s="22" t="s">
        <v>73</v>
      </c>
      <c r="I20" s="10" t="s">
        <v>54</v>
      </c>
      <c r="J20" s="10" t="s">
        <v>54</v>
      </c>
      <c r="K20" s="10" t="s">
        <v>54</v>
      </c>
      <c r="L20" s="10" t="s">
        <v>54</v>
      </c>
      <c r="M20" s="67" t="s">
        <v>54</v>
      </c>
      <c r="N20" s="8"/>
      <c r="O20" s="8"/>
      <c r="P20" s="8"/>
      <c r="Q20" s="11"/>
    </row>
    <row r="22" spans="1:17" ht="36.75" customHeight="1" x14ac:dyDescent="0.25">
      <c r="A22" s="85" t="s">
        <v>89</v>
      </c>
      <c r="B22" s="85"/>
      <c r="C22" s="85"/>
      <c r="D22" s="85"/>
      <c r="E22" s="85"/>
      <c r="F22" s="64"/>
    </row>
    <row r="23" spans="1:17" x14ac:dyDescent="0.25">
      <c r="A23" s="85" t="s">
        <v>96</v>
      </c>
      <c r="B23" s="85"/>
      <c r="C23" s="85"/>
      <c r="D23" s="85"/>
      <c r="E23" s="85"/>
      <c r="F23" s="64"/>
    </row>
    <row r="24" spans="1:17" ht="15" x14ac:dyDescent="0.25">
      <c r="A24" s="86" t="s">
        <v>52</v>
      </c>
      <c r="B24" s="86"/>
      <c r="C24" s="86"/>
      <c r="D24" s="86"/>
      <c r="E24" s="86"/>
      <c r="F24" s="65"/>
    </row>
  </sheetData>
  <mergeCells count="17">
    <mergeCell ref="N13:Q13"/>
    <mergeCell ref="L13:M13"/>
    <mergeCell ref="A8:E8"/>
    <mergeCell ref="A9:E9"/>
    <mergeCell ref="A10:E10"/>
    <mergeCell ref="F13:K13"/>
    <mergeCell ref="A22:E22"/>
    <mergeCell ref="A24:E24"/>
    <mergeCell ref="A1:E1"/>
    <mergeCell ref="A2:E2"/>
    <mergeCell ref="A3:E3"/>
    <mergeCell ref="A4:E4"/>
    <mergeCell ref="A5:E5"/>
    <mergeCell ref="A6:E6"/>
    <mergeCell ref="A7:E7"/>
    <mergeCell ref="A13:D13"/>
    <mergeCell ref="A23:E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zoomScale="85" zoomScaleNormal="85" workbookViewId="0">
      <pane ySplit="14" topLeftCell="A15" activePane="bottomLeft" state="frozen"/>
      <selection pane="bottomLeft" activeCell="A6" sqref="A6:E6"/>
    </sheetView>
  </sheetViews>
  <sheetFormatPr baseColWidth="10" defaultRowHeight="14.25" x14ac:dyDescent="0.25"/>
  <cols>
    <col min="1" max="1" width="39" style="66" bestFit="1" customWidth="1"/>
    <col min="2" max="2" width="18.85546875" style="69" customWidth="1"/>
    <col min="3" max="3" width="28.140625" style="1" bestFit="1" customWidth="1"/>
    <col min="4" max="4" width="32.85546875" style="66" bestFit="1" customWidth="1"/>
    <col min="5" max="5" width="18.7109375" style="1" customWidth="1"/>
    <col min="6" max="6" width="27.140625" style="1" customWidth="1"/>
    <col min="7" max="7" width="23" style="1" customWidth="1"/>
    <col min="8" max="8" width="17.42578125" style="66" customWidth="1"/>
    <col min="9" max="9" width="17.28515625" style="1" customWidth="1"/>
    <col min="10" max="10" width="28.85546875" style="1" customWidth="1"/>
    <col min="11" max="11" width="12.85546875" style="1" bestFit="1" customWidth="1"/>
    <col min="12" max="12" width="24.85546875" style="1" customWidth="1"/>
    <col min="13" max="13" width="23" style="1" customWidth="1"/>
    <col min="14" max="14" width="19" style="66" customWidth="1"/>
    <col min="15" max="15" width="20.42578125" style="66" customWidth="1"/>
    <col min="16" max="16" width="19.140625" style="66" customWidth="1"/>
    <col min="17" max="17" width="18" style="66" bestFit="1" customWidth="1"/>
    <col min="18" max="18" width="11.42578125" style="66"/>
    <col min="19" max="19" width="22" style="66" bestFit="1" customWidth="1"/>
    <col min="20" max="16384" width="11.42578125" style="66"/>
  </cols>
  <sheetData>
    <row r="1" spans="1:17" x14ac:dyDescent="0.25">
      <c r="A1" s="82" t="s">
        <v>11</v>
      </c>
      <c r="B1" s="82"/>
      <c r="C1" s="82"/>
      <c r="D1" s="82"/>
      <c r="E1" s="82"/>
      <c r="F1" s="62"/>
      <c r="G1" s="26"/>
    </row>
    <row r="2" spans="1:17" x14ac:dyDescent="0.25">
      <c r="A2" s="82" t="s">
        <v>12</v>
      </c>
      <c r="B2" s="82"/>
      <c r="C2" s="82"/>
      <c r="D2" s="82"/>
      <c r="E2" s="82"/>
      <c r="F2" s="62"/>
      <c r="G2" s="26"/>
    </row>
    <row r="3" spans="1:17" x14ac:dyDescent="0.25">
      <c r="A3" s="82" t="s">
        <v>16</v>
      </c>
      <c r="B3" s="82"/>
      <c r="C3" s="82"/>
      <c r="D3" s="82"/>
      <c r="E3" s="82"/>
      <c r="F3" s="62"/>
      <c r="G3" s="26"/>
    </row>
    <row r="4" spans="1:17" x14ac:dyDescent="0.25">
      <c r="A4" s="82" t="s">
        <v>13</v>
      </c>
      <c r="B4" s="82"/>
      <c r="C4" s="82"/>
      <c r="D4" s="82"/>
      <c r="E4" s="82"/>
      <c r="F4" s="62"/>
      <c r="G4" s="26"/>
    </row>
    <row r="5" spans="1:17" x14ac:dyDescent="0.25">
      <c r="A5" s="82" t="s">
        <v>14</v>
      </c>
      <c r="B5" s="82"/>
      <c r="C5" s="82"/>
      <c r="D5" s="82"/>
      <c r="E5" s="82"/>
      <c r="F5" s="62"/>
      <c r="G5" s="26"/>
    </row>
    <row r="6" spans="1:17" ht="14.25" customHeight="1" x14ac:dyDescent="0.25">
      <c r="A6" s="82" t="s">
        <v>94</v>
      </c>
      <c r="B6" s="82"/>
      <c r="C6" s="82"/>
      <c r="D6" s="82"/>
      <c r="E6" s="82"/>
      <c r="F6" s="62"/>
      <c r="G6" s="26"/>
    </row>
    <row r="7" spans="1:17" x14ac:dyDescent="0.25">
      <c r="A7" s="82" t="s">
        <v>98</v>
      </c>
      <c r="B7" s="82"/>
      <c r="C7" s="82"/>
      <c r="D7" s="82"/>
      <c r="E7" s="82"/>
      <c r="F7" s="62"/>
      <c r="G7" s="26"/>
    </row>
    <row r="8" spans="1:17" x14ac:dyDescent="0.25">
      <c r="A8" s="83" t="s">
        <v>15</v>
      </c>
      <c r="B8" s="83"/>
      <c r="C8" s="83"/>
      <c r="D8" s="83"/>
      <c r="E8" s="83"/>
      <c r="F8" s="63"/>
      <c r="G8" s="27"/>
    </row>
    <row r="9" spans="1:17" ht="14.25" customHeight="1" x14ac:dyDescent="0.25">
      <c r="A9" s="82" t="s">
        <v>95</v>
      </c>
      <c r="B9" s="82"/>
      <c r="C9" s="82"/>
      <c r="D9" s="82"/>
      <c r="E9" s="82"/>
      <c r="F9" s="62"/>
      <c r="G9" s="26"/>
    </row>
    <row r="10" spans="1:17" ht="31.5" customHeight="1" x14ac:dyDescent="0.25">
      <c r="A10" s="85" t="s">
        <v>47</v>
      </c>
      <c r="B10" s="85"/>
      <c r="C10" s="85"/>
      <c r="D10" s="85"/>
      <c r="E10" s="85"/>
    </row>
    <row r="12" spans="1:17" ht="15" thickBot="1" x14ac:dyDescent="0.3"/>
    <row r="13" spans="1:17" ht="17.25" thickBot="1" x14ac:dyDescent="0.3">
      <c r="A13" s="36" t="s">
        <v>0</v>
      </c>
      <c r="B13" s="37"/>
      <c r="C13" s="37"/>
      <c r="D13" s="37"/>
      <c r="E13" s="37"/>
      <c r="F13" s="98" t="s">
        <v>48</v>
      </c>
      <c r="G13" s="99"/>
      <c r="H13" s="99"/>
      <c r="I13" s="99"/>
      <c r="J13" s="99"/>
      <c r="K13" s="100"/>
      <c r="L13" s="93" t="s">
        <v>39</v>
      </c>
      <c r="M13" s="94"/>
      <c r="N13" s="95" t="s">
        <v>50</v>
      </c>
      <c r="O13" s="95"/>
      <c r="P13" s="95"/>
      <c r="Q13" s="96"/>
    </row>
    <row r="14" spans="1:17" ht="45.75" thickBot="1" x14ac:dyDescent="0.3">
      <c r="A14" s="17" t="s">
        <v>3</v>
      </c>
      <c r="B14" s="107" t="s">
        <v>99</v>
      </c>
      <c r="C14" s="38" t="s">
        <v>55</v>
      </c>
      <c r="D14" s="18" t="s">
        <v>17</v>
      </c>
      <c r="E14" s="19" t="s">
        <v>61</v>
      </c>
      <c r="F14" s="19" t="s">
        <v>62</v>
      </c>
      <c r="G14" s="19" t="s">
        <v>5</v>
      </c>
      <c r="H14" s="19" t="s">
        <v>6</v>
      </c>
      <c r="I14" s="19" t="s">
        <v>18</v>
      </c>
      <c r="J14" s="18" t="s">
        <v>7</v>
      </c>
      <c r="K14" s="18" t="s">
        <v>1</v>
      </c>
      <c r="L14" s="20" t="s">
        <v>93</v>
      </c>
      <c r="M14" s="20" t="s">
        <v>40</v>
      </c>
      <c r="N14" s="21" t="s">
        <v>4</v>
      </c>
      <c r="O14" s="21" t="s">
        <v>92</v>
      </c>
      <c r="P14" s="21" t="s">
        <v>19</v>
      </c>
      <c r="Q14" s="28" t="s">
        <v>51</v>
      </c>
    </row>
    <row r="15" spans="1:17" x14ac:dyDescent="0.25">
      <c r="A15" s="12" t="s">
        <v>8</v>
      </c>
      <c r="B15" s="102">
        <v>42828.507349537038</v>
      </c>
      <c r="C15" s="39" t="s">
        <v>57</v>
      </c>
      <c r="D15" s="15" t="s">
        <v>63</v>
      </c>
      <c r="E15" s="14">
        <v>80000000</v>
      </c>
      <c r="F15" s="14">
        <v>80000000</v>
      </c>
      <c r="G15" s="15" t="s">
        <v>2</v>
      </c>
      <c r="H15" s="15" t="s">
        <v>64</v>
      </c>
      <c r="I15" s="14">
        <v>80000000</v>
      </c>
      <c r="J15" s="15" t="s">
        <v>65</v>
      </c>
      <c r="K15" s="40">
        <v>42812</v>
      </c>
      <c r="L15" s="14">
        <v>26524937.16</v>
      </c>
      <c r="M15" s="14">
        <f>F15-L15+P15</f>
        <v>53475062.840000004</v>
      </c>
      <c r="N15" s="13"/>
      <c r="O15" s="13"/>
      <c r="P15" s="13"/>
      <c r="Q15" s="16"/>
    </row>
    <row r="16" spans="1:17" ht="15" thickBot="1" x14ac:dyDescent="0.3">
      <c r="A16" s="7" t="s">
        <v>10</v>
      </c>
      <c r="B16" s="106">
        <v>42829.667604166665</v>
      </c>
      <c r="C16" s="41" t="s">
        <v>57</v>
      </c>
      <c r="D16" s="10" t="s">
        <v>66</v>
      </c>
      <c r="E16" s="9">
        <v>172454895</v>
      </c>
      <c r="F16" s="9">
        <v>165101485</v>
      </c>
      <c r="G16" s="10" t="s">
        <v>2</v>
      </c>
      <c r="H16" s="10" t="s">
        <v>67</v>
      </c>
      <c r="I16" s="9">
        <v>165101485</v>
      </c>
      <c r="J16" s="10" t="s">
        <v>68</v>
      </c>
      <c r="K16" s="22">
        <v>42812</v>
      </c>
      <c r="L16" s="67">
        <v>165032273.78000003</v>
      </c>
      <c r="M16" s="67">
        <f>F16-L16+P16</f>
        <v>69211.219999969006</v>
      </c>
      <c r="N16" s="8"/>
      <c r="O16" s="8"/>
      <c r="P16" s="8"/>
      <c r="Q16" s="11"/>
    </row>
    <row r="17" spans="1:17" x14ac:dyDescent="0.25">
      <c r="A17" s="42"/>
      <c r="B17" s="42"/>
      <c r="C17" s="43"/>
      <c r="D17" s="42"/>
      <c r="E17" s="44"/>
      <c r="F17" s="44"/>
      <c r="G17" s="43"/>
      <c r="H17" s="43"/>
      <c r="I17" s="44"/>
      <c r="J17" s="43"/>
      <c r="K17" s="43"/>
      <c r="L17" s="43"/>
      <c r="M17" s="43"/>
      <c r="N17" s="42"/>
      <c r="O17" s="42"/>
      <c r="P17" s="42"/>
      <c r="Q17" s="42"/>
    </row>
    <row r="18" spans="1:17" ht="133.5" customHeight="1" x14ac:dyDescent="0.25">
      <c r="A18" s="97" t="s">
        <v>88</v>
      </c>
      <c r="B18" s="97"/>
      <c r="C18" s="97"/>
      <c r="D18" s="97"/>
      <c r="E18" s="97"/>
      <c r="F18" s="45"/>
      <c r="G18" s="45"/>
      <c r="H18" s="43"/>
      <c r="I18" s="44"/>
      <c r="J18" s="43"/>
      <c r="K18" s="43"/>
      <c r="L18" s="43"/>
      <c r="M18" s="43"/>
      <c r="N18" s="42"/>
      <c r="O18" s="42"/>
      <c r="P18" s="42"/>
      <c r="Q18" s="42"/>
    </row>
    <row r="19" spans="1:17" ht="19.5" customHeight="1" x14ac:dyDescent="0.25">
      <c r="A19" s="85" t="s">
        <v>97</v>
      </c>
      <c r="B19" s="85"/>
      <c r="C19" s="85"/>
      <c r="D19" s="85"/>
      <c r="E19" s="85"/>
      <c r="I19" s="66"/>
    </row>
    <row r="20" spans="1:17" ht="15" x14ac:dyDescent="0.25">
      <c r="A20" s="92" t="s">
        <v>52</v>
      </c>
      <c r="B20" s="92"/>
      <c r="C20" s="92"/>
      <c r="D20" s="92"/>
      <c r="E20" s="92"/>
      <c r="F20" s="66"/>
      <c r="G20" s="66"/>
    </row>
    <row r="21" spans="1:17" x14ac:dyDescent="0.25">
      <c r="C21" s="66"/>
      <c r="E21" s="66"/>
      <c r="F21" s="66"/>
      <c r="G21" s="66"/>
    </row>
  </sheetData>
  <mergeCells count="16">
    <mergeCell ref="A1:E1"/>
    <mergeCell ref="A2:E2"/>
    <mergeCell ref="A3:E3"/>
    <mergeCell ref="A4:E4"/>
    <mergeCell ref="A5:E5"/>
    <mergeCell ref="A7:E7"/>
    <mergeCell ref="A8:E8"/>
    <mergeCell ref="A9:E9"/>
    <mergeCell ref="A10:E10"/>
    <mergeCell ref="A6:E6"/>
    <mergeCell ref="A20:E20"/>
    <mergeCell ref="L13:M13"/>
    <mergeCell ref="N13:Q13"/>
    <mergeCell ref="A18:E18"/>
    <mergeCell ref="A19:E19"/>
    <mergeCell ref="F13:K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AD_VehículosACE55_AdminBRA</vt:lpstr>
      <vt:lpstr>AD_VehículosACE55_AdminMEX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victor.orozco</dc:creator>
  <cp:lastModifiedBy>Rodrigo Hernández Hurtado</cp:lastModifiedBy>
  <dcterms:created xsi:type="dcterms:W3CDTF">2014-03-18T07:24:23Z</dcterms:created>
  <dcterms:modified xsi:type="dcterms:W3CDTF">2018-05-21T23:10:34Z</dcterms:modified>
</cp:coreProperties>
</file>