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TRANSPARENCIA\CUPOS_2019\Reportes quincenales\ARROZ_Unilateral\Publicados\"/>
    </mc:Choice>
  </mc:AlternateContent>
  <bookViews>
    <workbookView xWindow="0" yWindow="0" windowWidth="18930" windowHeight="6225"/>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EXPEDICIONES!$A$13:$S$23</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H7" i="16" l="1"/>
  <c r="M14" i="16"/>
  <c r="N16" i="16"/>
  <c r="V14" i="16"/>
  <c r="M15" i="16"/>
  <c r="N15" i="16"/>
  <c r="V15" i="16"/>
  <c r="M16" i="16"/>
  <c r="N23" i="16"/>
  <c r="V16" i="16"/>
  <c r="M17" i="16"/>
  <c r="V17" i="16"/>
  <c r="M18" i="16"/>
  <c r="N18" i="16"/>
  <c r="V18" i="16"/>
  <c r="M19" i="16"/>
  <c r="V19" i="16"/>
  <c r="M20" i="16"/>
  <c r="N20" i="16"/>
  <c r="V20" i="16"/>
  <c r="M21" i="16"/>
  <c r="V21" i="16"/>
  <c r="M22" i="16"/>
  <c r="V22" i="16"/>
  <c r="M23" i="16"/>
  <c r="V23" i="16"/>
  <c r="M24" i="16"/>
  <c r="V24" i="16"/>
  <c r="M25" i="16"/>
  <c r="V25" i="16"/>
  <c r="M26" i="16"/>
  <c r="V26" i="16"/>
  <c r="M27" i="16"/>
  <c r="V28" i="16"/>
  <c r="V29" i="16"/>
  <c r="V30" i="16"/>
  <c r="V31" i="16"/>
  <c r="V32" i="16"/>
  <c r="V33" i="16"/>
  <c r="V34" i="16"/>
  <c r="V35" i="16"/>
  <c r="V36" i="16"/>
  <c r="V37" i="16"/>
  <c r="V38" i="16"/>
  <c r="H9" i="15"/>
  <c r="L14" i="15"/>
  <c r="L16" i="15"/>
  <c r="L17" i="15"/>
  <c r="L18" i="15"/>
  <c r="L20" i="15"/>
  <c r="L21" i="15"/>
  <c r="L22" i="15"/>
  <c r="L23" i="15"/>
  <c r="N17" i="16"/>
  <c r="N24" i="16"/>
  <c r="N14" i="16"/>
  <c r="N21" i="16"/>
  <c r="N22" i="16"/>
  <c r="N19" i="16"/>
  <c r="N26" i="16"/>
  <c r="N25" i="16"/>
</calcChain>
</file>

<file path=xl/sharedStrings.xml><?xml version="1.0" encoding="utf-8"?>
<sst xmlns="http://schemas.openxmlformats.org/spreadsheetml/2006/main" count="585" uniqueCount="264">
  <si>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</si>
  <si>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</si>
  <si>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</si>
  <si>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</si>
  <si>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</si>
  <si>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</si>
  <si>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</si>
  <si>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</si>
  <si>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</si>
  <si>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</si>
  <si>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</si>
  <si>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</si>
  <si>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</si>
  <si>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</si>
  <si>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</si>
  <si>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</si>
  <si>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</si>
  <si>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</si>
  <si>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</si>
  <si>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</si>
  <si>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</si>
  <si>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</si>
  <si>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</si>
  <si>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</si>
  <si>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</si>
  <si>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</si>
  <si>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</si>
  <si>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</si>
  <si>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</si>
  <si>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</si>
  <si>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</si>
  <si>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</si>
  <si>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</si>
  <si>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</si>
  <si>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</si>
  <si>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</si>
  <si>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</si>
  <si>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</si>
  <si>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</si>
  <si>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</si>
  <si>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</si>
  <si>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</si>
  <si>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</si>
  <si>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</si>
  <si>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</si>
  <si>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</si>
  <si>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</si>
  <si>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</si>
  <si>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</si>
  <si>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</si>
  <si>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</si>
  <si>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</si>
  <si>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</si>
  <si>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</si>
  <si>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</si>
  <si>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</si>
  <si>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</si>
  <si>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</si>
  <si>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</si>
  <si>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</si>
  <si>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</si>
  <si>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</si>
  <si>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</si>
  <si>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</si>
  <si>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</si>
  <si>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</si>
  <si>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</si>
  <si>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</si>
  <si>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</si>
  <si>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</si>
  <si>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</si>
  <si>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</si>
  <si>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</si>
  <si>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</si>
  <si>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</si>
  <si>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</si>
  <si>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</si>
  <si>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</si>
  <si>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</si>
  <si>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</si>
  <si>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</si>
  <si>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</si>
  <si>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</si>
  <si>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</si>
  <si>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</si>
  <si>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</si>
  <si>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</si>
  <si>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</si>
  <si>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</si>
  <si>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</si>
  <si>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</si>
  <si>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</si>
  <si>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</si>
  <si>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</si>
  <si>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</si>
  <si>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</si>
  <si>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</si>
  <si>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</si>
  <si>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</si>
  <si>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</si>
  <si>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</si>
  <si>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</si>
  <si>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</si>
  <si>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</si>
  <si>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</si>
  <si>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</si>
  <si>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</si>
  <si>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</si>
  <si>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</si>
  <si>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</si>
  <si>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</si>
  <si>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</si>
  <si>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</si>
  <si>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</si>
  <si>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</si>
  <si>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</si>
  <si>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</si>
  <si>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</si>
  <si>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</si>
  <si>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</si>
  <si>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</si>
  <si>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</si>
  <si>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</si>
  <si>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</si>
  <si>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</si>
  <si>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</si>
  <si>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</si>
  <si>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</si>
  <si>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</si>
  <si>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</si>
  <si>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</si>
  <si>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</si>
  <si>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</si>
  <si>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</si>
  <si>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</si>
  <si>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</si>
  <si>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</si>
  <si>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</si>
  <si>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</si>
  <si>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</si>
  <si>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</si>
  <si>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</si>
  <si>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</si>
  <si>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</si>
  <si>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</si>
  <si>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</si>
  <si>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</si>
  <si>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</si>
  <si>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</si>
  <si>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</si>
  <si>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</si>
  <si>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</si>
  <si>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</si>
  <si>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</si>
  <si>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</si>
  <si>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</si>
  <si>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</si>
  <si>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</si>
  <si>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</si>
  <si>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</si>
  <si>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</si>
  <si>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</si>
  <si>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</si>
  <si>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</si>
  <si>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</si>
  <si>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</si>
  <si>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</si>
  <si>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</si>
  <si>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</si>
  <si>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</si>
  <si>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SECRETARÍA DE ECONOMÍA CON INFORMACIÓN DE VUCEM Y SAT, SE, BANXICO, INEGI. CIFRAS OPORTUNAS DE LA BALANZA COMERCIAL DE MERCANCÍAS DE MÉXICO. SNIEG. INFORMACIÓN DE INTERÉS NACIONAL.</t>
  </si>
  <si>
    <t>ARROZ</t>
  </si>
  <si>
    <t>ALIMENTOS NUTRITIVOS SM S DE RL DE CV</t>
  </si>
  <si>
    <t>IMPORTADORA PRIMEX SA DE CV</t>
  </si>
  <si>
    <t>MONTO NO UTILIZADO
(UdM)</t>
  </si>
  <si>
    <t>EXPEDICIÓN</t>
  </si>
  <si>
    <t>RESUMEN</t>
  </si>
  <si>
    <t>(B) Monto Total Asignado</t>
  </si>
  <si>
    <t>(C) Monto Total No Asignado</t>
  </si>
  <si>
    <t>(D) Monto Total Expedido</t>
  </si>
  <si>
    <t>(F) Monto Total No Utilizado</t>
  </si>
  <si>
    <t>(A) Monto Total Solicitado</t>
  </si>
  <si>
    <t>(G) Monto Total Cancelado</t>
  </si>
  <si>
    <r>
      <rPr>
        <b/>
        <sz val="11"/>
        <rFont val="Arial"/>
        <family val="2"/>
      </rPr>
      <t>Unidad de Medida (UdM)</t>
    </r>
    <r>
      <rPr>
        <sz val="11"/>
        <rFont val="Arial"/>
        <family val="2"/>
      </rPr>
      <t>: Unidad métrica con la que se establece el monto del cupo en el Acuerdo.</t>
    </r>
  </si>
  <si>
    <r>
      <t>UNIDAD DE MEDIDA (UdM)</t>
    </r>
    <r>
      <rPr>
        <sz val="11"/>
        <color rgb="FF000000"/>
        <rFont val="Arial"/>
        <family val="2"/>
      </rPr>
      <t>: Kg</t>
    </r>
  </si>
  <si>
    <r>
      <t>Ciclo del Cupo</t>
    </r>
    <r>
      <rPr>
        <b/>
        <sz val="11"/>
        <rFont val="Arial"/>
        <family val="2"/>
      </rPr>
      <t>:</t>
    </r>
  </si>
  <si>
    <r>
      <t>Monto Total del Cupo</t>
    </r>
    <r>
      <rPr>
        <b/>
        <sz val="11"/>
        <color indexed="8"/>
        <rFont val="Arial"/>
        <family val="2"/>
      </rPr>
      <t>:</t>
    </r>
  </si>
  <si>
    <r>
      <rPr>
        <b/>
        <sz val="11"/>
        <rFont val="Arial"/>
        <family val="2"/>
      </rPr>
      <t>Ciclo del Cupo:</t>
    </r>
    <r>
      <rPr>
        <sz val="11"/>
        <rFont val="Arial"/>
        <family val="2"/>
      </rPr>
      <t xml:space="preserve"> Se refiere a la vigencia establecida en el Acuerdo del cupo.</t>
    </r>
  </si>
  <si>
    <r>
      <rPr>
        <b/>
        <sz val="11"/>
        <rFont val="Arial"/>
        <family val="2"/>
      </rPr>
      <t>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</si>
  <si>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</si>
  <si>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</si>
  <si>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</si>
  <si>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</si>
  <si>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</si>
  <si>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</si>
  <si>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</si>
  <si>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</si>
  <si>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</si>
  <si>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RIAZ AHMAD SIDDIQUI</t>
  </si>
  <si>
    <t>ESTATUS DE VIGENCIA</t>
  </si>
  <si>
    <t>(H) Nivel de Utilización</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</si>
  <si>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</si>
  <si>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r>
      <t>(E) Monto Total Utilizado</t>
    </r>
    <r>
      <rPr>
        <b/>
        <vertAlign val="superscript"/>
        <sz val="11"/>
        <color indexed="8"/>
        <rFont val="Arial"/>
        <family val="2"/>
      </rPr>
      <t>1)</t>
    </r>
  </si>
  <si>
    <t>(K) Saldo Disponible</t>
  </si>
  <si>
    <t>(L) Saldo Total Disponible</t>
  </si>
  <si>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</si>
  <si>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</si>
  <si>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(I) Monto Reintegrado Acumulado: </t>
    </r>
    <r>
      <rPr>
        <sz val="11"/>
        <color indexed="8"/>
        <rFont val="Arial"/>
        <family val="2"/>
      </rPr>
      <t>Se refiere al monto no utilizado de los certificados vencidos acumulado a la fecha de corte del reporte.</t>
    </r>
  </si>
  <si>
    <r>
      <t xml:space="preserve">(J)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</si>
  <si>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r>
      <rPr>
        <b/>
        <sz val="11"/>
        <color indexed="8"/>
        <rFont val="Arial"/>
        <family val="2"/>
      </rPr>
      <t>4) Fecha de Cancelación:</t>
    </r>
    <r>
      <rPr>
        <sz val="11"/>
        <color indexed="8"/>
        <rFont val="Arial"/>
        <family val="2"/>
      </rPr>
      <t xml:space="preserve"> Es la fecha en la que se ingresa el trámite de cancelación.</t>
    </r>
  </si>
  <si>
    <r>
      <t xml:space="preserve">2)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</si>
  <si>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t xml:space="preserve">NO. DE CERTIFICADO </t>
    </r>
    <r>
      <rPr>
        <b/>
        <vertAlign val="superscript"/>
        <sz val="11"/>
        <color theme="1"/>
        <rFont val="Arial"/>
        <family val="2"/>
      </rPr>
      <t>2)</t>
    </r>
  </si>
  <si>
    <r>
      <t xml:space="preserve">MONTO ASIGNADO </t>
    </r>
    <r>
      <rPr>
        <b/>
        <vertAlign val="superscript"/>
        <sz val="11"/>
        <color indexed="8"/>
        <rFont val="Arial"/>
        <family val="2"/>
      </rPr>
      <t xml:space="preserve">1)
</t>
    </r>
    <r>
      <rPr>
        <b/>
        <sz val="11"/>
        <color indexed="8"/>
        <rFont val="Arial"/>
        <family val="2"/>
      </rPr>
      <t>(UdM)</t>
    </r>
  </si>
  <si>
    <r>
      <t xml:space="preserve">MONTO UTILIZADO </t>
    </r>
    <r>
      <rPr>
        <b/>
        <vertAlign val="superscript"/>
        <sz val="11"/>
        <color indexed="8"/>
        <rFont val="Arial"/>
        <family val="2"/>
      </rPr>
      <t xml:space="preserve">3)
</t>
    </r>
    <r>
      <rPr>
        <b/>
        <sz val="11"/>
        <color indexed="8"/>
        <rFont val="Arial"/>
        <family val="2"/>
      </rPr>
      <t>(UdM)</t>
    </r>
  </si>
  <si>
    <r>
      <t xml:space="preserve">FECHA DE CANCELACIÓN </t>
    </r>
    <r>
      <rPr>
        <b/>
        <vertAlign val="superscript"/>
        <sz val="11"/>
        <color indexed="8"/>
        <rFont val="Arial"/>
        <family val="2"/>
      </rPr>
      <t>4)</t>
    </r>
  </si>
  <si>
    <t>08/01/2019 14:19:39</t>
  </si>
  <si>
    <t>0201200400220191119000001</t>
  </si>
  <si>
    <t>20191119000001</t>
  </si>
  <si>
    <t>10/01/2019</t>
  </si>
  <si>
    <t>FECH DE RESOLUCIÓN</t>
  </si>
  <si>
    <t>01-enero al 31-diciembre de 2019</t>
  </si>
  <si>
    <t>15/01/2019 11:38:02</t>
  </si>
  <si>
    <t>17/01/2019 18:05:03</t>
  </si>
  <si>
    <t>30/01/2019 09:05:57</t>
  </si>
  <si>
    <t>0201200400420191119000001</t>
  </si>
  <si>
    <t>0201200400120199901000001</t>
  </si>
  <si>
    <t>0201200400220199901000029</t>
  </si>
  <si>
    <t>420191119000001</t>
  </si>
  <si>
    <t>20199901000029</t>
  </si>
  <si>
    <t>120199901000001</t>
  </si>
  <si>
    <t>22/01/2019</t>
  </si>
  <si>
    <t>15/02/2019 16:51:43</t>
  </si>
  <si>
    <t>0201200400320199901000001</t>
  </si>
  <si>
    <t>11/02/2019</t>
  </si>
  <si>
    <r>
      <rPr>
        <b/>
        <sz val="11"/>
        <color indexed="8"/>
        <rFont val="Arial"/>
        <family val="2"/>
      </rPr>
      <t>5)</t>
    </r>
    <r>
      <rPr>
        <sz val="11"/>
        <color indexed="8"/>
        <rFont val="Arial"/>
        <family val="2"/>
      </rPr>
      <t xml:space="preserve"> Se ingresó un dígito más (15), toda vez que el folio generado por la VUCEM se repitió con un trámite de otro cupo.</t>
    </r>
  </si>
  <si>
    <t>320199901000001</t>
  </si>
  <si>
    <t>KUME IMPORTACIONES SA DE CV</t>
  </si>
  <si>
    <t>20/02/2019 12:34:29</t>
  </si>
  <si>
    <t>25/02/2019 17:36:03</t>
  </si>
  <si>
    <t>0201200400220199901000036</t>
  </si>
  <si>
    <t>0201200400420199901000017</t>
  </si>
  <si>
    <t>20/02/2019</t>
  </si>
  <si>
    <t>20199901000036</t>
  </si>
  <si>
    <t>14/03/2019 17:45:29</t>
  </si>
  <si>
    <t>0201200400420191119000003</t>
  </si>
  <si>
    <t>420191119000003</t>
  </si>
  <si>
    <t>0201200400420199901000027</t>
  </si>
  <si>
    <t>0201200400220192134000006</t>
  </si>
  <si>
    <t>19/03/2019 16:43:45</t>
  </si>
  <si>
    <t>27/03/2019 13:40:05</t>
  </si>
  <si>
    <t>MOLINO HARINERO SAN BLAS SA DE CV</t>
  </si>
  <si>
    <t>27/03/2019</t>
  </si>
  <si>
    <t>420199901000027</t>
  </si>
  <si>
    <t>20192134000006</t>
  </si>
  <si>
    <t>INFORMACIÓN ACTUALIZADA AL 31/03/2019</t>
  </si>
  <si>
    <t>PERIODO REPORTADO: 01-ENERO AL 31-MARZO DE 2019</t>
  </si>
  <si>
    <r>
      <rPr>
        <b/>
        <sz val="11"/>
        <color indexed="8"/>
        <rFont val="Arial"/>
        <family val="2"/>
      </rPr>
      <t>3)</t>
    </r>
    <r>
      <rPr>
        <sz val="11"/>
        <color indexed="8"/>
        <rFont val="Arial"/>
        <family val="2"/>
      </rPr>
      <t xml:space="preserve"> Cifras oportunas al 03 de abril de 2019.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</si>
  <si>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1)</t>
    </r>
    <r>
      <rPr>
        <sz val="11"/>
        <color indexed="8"/>
        <rFont val="Arial"/>
        <family val="2"/>
      </rPr>
      <t xml:space="preserve"> Cifras oportunas al 03 de abril de 2019.
</t>
    </r>
    <r>
      <rPr>
        <b/>
        <sz val="11"/>
        <color indexed="8"/>
        <rFont val="Arial"/>
        <family val="2"/>
      </rPr>
      <t>Nota:</t>
    </r>
    <r>
      <rPr>
        <sz val="11"/>
        <color indexed="8"/>
        <rFont val="Arial"/>
        <family val="2"/>
      </rPr>
      <t xml:space="preserve"> Las cifras oportunas están sujetas a rectificaciones mensuales.</t>
    </r>
  </si>
  <si>
    <t>(I) Monto Reintegrado del 01-enero al 31-marzo</t>
  </si>
  <si>
    <t>(J) Monto Reintegrado del 16 al 31 de marzo</t>
  </si>
  <si>
    <t>NO VIGENTE</t>
  </si>
  <si>
    <t>VIGENTE</t>
  </si>
  <si>
    <t/>
  </si>
  <si>
    <t>FECHA DE PUBLICACIÓN: 05/04/2019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</si>
</sst>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b/>
      <i/>
      <sz val="11"/>
      <color indexed="8"/>
      <name val="Arial"/>
      <family val="2"/>
    </font>
    <font>
      <i/>
      <sz val="11"/>
      <color indexed="8"/>
      <name val="Arial"/>
      <family val="2"/>
    </font>
    <font>
      <b/>
      <vertAlign val="superscript"/>
      <sz val="11"/>
      <color theme="1"/>
      <name val="Arial"/>
      <family val="2"/>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24">
    <xf numFmtId="0" fontId="0" fillId="0" borderId="0" xfId="0"/>
    <xf numFmtId="49" fontId="4" fillId="0" borderId="1" xfId="6" applyNumberFormat="1" applyFont="1" applyBorder="1" applyAlignment="1">
      <alignment vertical="center"/>
    </xf>
    <xf numFmtId="0" fontId="9" fillId="2" borderId="1" xfId="2"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49" fontId="4" fillId="0" borderId="1" xfId="6" applyNumberFormat="1" applyFont="1" applyFill="1" applyBorder="1" applyAlignment="1">
      <alignment vertical="center"/>
    </xf>
    <xf numFmtId="3" fontId="1" fillId="0" borderId="1" xfId="6" applyNumberFormat="1" applyFont="1" applyBorder="1" applyAlignment="1">
      <alignment horizontal="right" vertical="center"/>
    </xf>
    <xf numFmtId="49" fontId="4" fillId="0" borderId="1" xfId="6" applyNumberFormat="1" applyFont="1" applyBorder="1" applyAlignment="1">
      <alignment vertical="center" wrapText="1"/>
    </xf>
    <xf numFmtId="0" fontId="3" fillId="4" borderId="0" xfId="0" applyFont="1" applyFill="1" applyAlignment="1">
      <alignment vertical="center"/>
    </xf>
    <xf numFmtId="0" fontId="1" fillId="0" borderId="1" xfId="6" applyFont="1" applyFill="1" applyBorder="1" applyAlignment="1">
      <alignment horizontal="center" vertical="center"/>
    </xf>
    <xf numFmtId="49" fontId="2" fillId="4" borderId="1" xfId="6" applyNumberFormat="1" applyFont="1" applyFill="1" applyBorder="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0" fillId="4" borderId="1" xfId="0" applyFont="1" applyFill="1" applyBorder="1" applyAlignment="1">
      <alignment horizontal="left" vertical="center"/>
    </xf>
    <xf numFmtId="3" fontId="10"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0"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0" fillId="4" borderId="0" xfId="0" applyNumberFormat="1" applyFont="1" applyFill="1" applyBorder="1" applyAlignment="1">
      <alignment horizontal="center" vertical="center"/>
    </xf>
    <xf numFmtId="3" fontId="10" fillId="4" borderId="0"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0"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9" fillId="3" borderId="2" xfId="2" applyFont="1" applyFill="1" applyBorder="1" applyAlignment="1">
      <alignment vertical="center"/>
    </xf>
    <xf numFmtId="0" fontId="9" fillId="3" borderId="3" xfId="2" applyFont="1" applyFill="1" applyBorder="1" applyAlignment="1">
      <alignment vertical="center"/>
    </xf>
    <xf numFmtId="0" fontId="9" fillId="3" borderId="5" xfId="2" applyFont="1" applyFill="1" applyBorder="1" applyAlignment="1">
      <alignment vertical="center"/>
    </xf>
    <xf numFmtId="3" fontId="1" fillId="0" borderId="1" xfId="6" applyNumberFormat="1" applyFont="1" applyFill="1" applyBorder="1" applyAlignment="1">
      <alignment horizontal="right" vertical="center"/>
    </xf>
    <xf numFmtId="0" fontId="0" fillId="4" borderId="0" xfId="0" applyFill="1" applyAlignment="1">
      <alignment vertical="center" wrapText="1"/>
    </xf>
    <xf numFmtId="0" fontId="11" fillId="7" borderId="0" xfId="0" applyFont="1" applyFill="1" applyAlignment="1">
      <alignment vertical="center" wrapText="1"/>
    </xf>
    <xf numFmtId="3" fontId="3" fillId="4" borderId="0" xfId="0" applyNumberFormat="1" applyFont="1" applyFill="1" applyAlignment="1">
      <alignment vertical="center"/>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0" fillId="4" borderId="1" xfId="7" applyNumberFormat="1" applyFont="1" applyFill="1" applyBorder="1" applyAlignment="1">
      <alignment horizontal="center" vertical="center"/>
    </xf>
    <xf numFmtId="9" fontId="10" fillId="4" borderId="1" xfId="7" applyNumberFormat="1" applyFont="1" applyFill="1" applyBorder="1" applyAlignment="1">
      <alignment horizontal="center" vertical="center"/>
    </xf>
    <xf numFmtId="0" fontId="9" fillId="2" borderId="5" xfId="2" applyFont="1" applyFill="1" applyBorder="1" applyAlignment="1">
      <alignment vertical="center"/>
    </xf>
    <xf numFmtId="0" fontId="2" fillId="5" borderId="1" xfId="2" applyFont="1" applyFill="1" applyBorder="1" applyAlignment="1">
      <alignment horizontal="center" vertical="center" wrapText="1"/>
    </xf>
    <xf numFmtId="49" fontId="10" fillId="4" borderId="0" xfId="0" applyNumberFormat="1" applyFont="1" applyFill="1" applyBorder="1" applyAlignment="1">
      <alignment vertical="center"/>
    </xf>
    <xf numFmtId="0" fontId="9" fillId="5" borderId="1" xfId="2" applyFont="1" applyFill="1" applyBorder="1" applyAlignment="1">
      <alignment horizontal="center" vertical="center" wrapText="1"/>
    </xf>
    <xf numFmtId="3" fontId="10" fillId="6" borderId="1" xfId="0" applyNumberFormat="1" applyFont="1" applyFill="1" applyBorder="1" applyAlignment="1">
      <alignment horizontal="center" vertical="center"/>
    </xf>
    <xf numFmtId="3" fontId="10" fillId="4" borderId="0" xfId="0" applyNumberFormat="1" applyFont="1" applyFill="1" applyBorder="1" applyAlignment="1">
      <alignment vertical="center"/>
    </xf>
    <xf numFmtId="3" fontId="10" fillId="4" borderId="1" xfId="0" applyNumberFormat="1" applyFont="1" applyFill="1" applyBorder="1" applyAlignment="1">
      <alignment vertical="center"/>
    </xf>
    <xf numFmtId="3" fontId="10" fillId="4" borderId="1" xfId="0" applyNumberFormat="1" applyFont="1" applyFill="1" applyBorder="1" applyAlignment="1">
      <alignment horizontal="right" vertical="center"/>
    </xf>
    <xf numFmtId="164" fontId="10" fillId="4" borderId="0" xfId="7" applyNumberFormat="1" applyFont="1" applyFill="1" applyBorder="1" applyAlignment="1">
      <alignment vertical="center"/>
    </xf>
    <xf numFmtId="9" fontId="11" fillId="7" borderId="0" xfId="7" applyFont="1" applyFill="1" applyAlignment="1">
      <alignment vertical="center" wrapText="1"/>
    </xf>
    <xf numFmtId="3" fontId="10" fillId="9" borderId="0" xfId="0" applyNumberFormat="1" applyFont="1" applyFill="1" applyBorder="1" applyAlignment="1">
      <alignment horizontal="center" vertical="center"/>
    </xf>
    <xf numFmtId="9" fontId="10" fillId="4" borderId="1" xfId="7" applyFont="1" applyFill="1" applyBorder="1" applyAlignment="1">
      <alignment horizontal="center" vertical="center"/>
    </xf>
    <xf numFmtId="9" fontId="3" fillId="4" borderId="0" xfId="7" applyFont="1" applyFill="1" applyAlignment="1">
      <alignment vertical="center"/>
    </xf>
    <xf numFmtId="0" fontId="9" fillId="5" borderId="2" xfId="2" applyFont="1" applyFill="1" applyBorder="1" applyAlignment="1">
      <alignment vertical="center"/>
    </xf>
    <xf numFmtId="0" fontId="9" fillId="5" borderId="3" xfId="2" applyFont="1" applyFill="1" applyBorder="1" applyAlignment="1">
      <alignment vertical="center"/>
    </xf>
    <xf numFmtId="0" fontId="9" fillId="5" borderId="5" xfId="2" applyFont="1" applyFill="1" applyBorder="1" applyAlignment="1">
      <alignment vertical="center"/>
    </xf>
    <xf numFmtId="0" fontId="3" fillId="4" borderId="0" xfId="0" applyFont="1" applyFill="1" applyAlignment="1">
      <alignment horizontal="center" vertical="center"/>
    </xf>
    <xf numFmtId="3" fontId="10"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4" borderId="0" xfId="0" applyNumberFormat="1" applyFont="1" applyFill="1" applyBorder="1" applyAlignment="1">
      <alignment vertical="center"/>
    </xf>
    <xf numFmtId="0" fontId="11" fillId="10" borderId="0" xfId="0" applyFont="1" applyFill="1" applyAlignment="1">
      <alignment vertical="center" wrapText="1"/>
    </xf>
    <xf numFmtId="0" fontId="10" fillId="0" borderId="1" xfId="0" applyFont="1" applyFill="1" applyBorder="1" applyAlignment="1">
      <alignment horizontal="center" vertical="center"/>
    </xf>
    <xf numFmtId="49" fontId="4" fillId="0" borderId="1" xfId="6" applyNumberFormat="1" applyFont="1" applyFill="1" applyBorder="1" applyAlignment="1">
      <alignment vertical="center" wrapText="1"/>
    </xf>
    <xf numFmtId="0" fontId="13" fillId="4" borderId="0" xfId="0" applyFont="1" applyFill="1" applyAlignment="1">
      <alignment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vertical="center" wrapText="1"/>
    </xf>
    <xf numFmtId="3" fontId="10" fillId="0" borderId="0" xfId="0" applyNumberFormat="1" applyFont="1" applyFill="1" applyBorder="1" applyAlignment="1">
      <alignment vertical="center"/>
    </xf>
    <xf numFmtId="0" fontId="3" fillId="0" borderId="0" xfId="0" applyFont="1" applyFill="1" applyBorder="1" applyAlignment="1">
      <alignment vertical="center"/>
    </xf>
    <xf numFmtId="49" fontId="10" fillId="0" borderId="0" xfId="0" applyNumberFormat="1" applyFont="1" applyFill="1" applyBorder="1" applyAlignment="1">
      <alignment vertical="center"/>
    </xf>
    <xf numFmtId="2" fontId="10"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11" fillId="0" borderId="0"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xf>
    <xf numFmtId="0" fontId="3" fillId="0" borderId="1" xfId="0" applyFont="1" applyFill="1" applyBorder="1" applyAlignment="1">
      <alignment horizontal="center" vertical="center"/>
    </xf>
    <xf numFmtId="3" fontId="3" fillId="0" borderId="1" xfId="6" applyNumberFormat="1" applyFont="1" applyFill="1" applyBorder="1" applyAlignment="1">
      <alignment horizontal="center" vertical="center"/>
    </xf>
    <xf numFmtId="0" fontId="3" fillId="0" borderId="1" xfId="6" applyFont="1" applyFill="1" applyBorder="1" applyAlignment="1">
      <alignment horizontal="center" vertical="center"/>
    </xf>
    <xf numFmtId="0" fontId="9" fillId="2" borderId="3" xfId="2" applyFont="1" applyFill="1" applyBorder="1" applyAlignment="1">
      <alignment horizontal="center" vertical="center"/>
    </xf>
    <xf numFmtId="0" fontId="9" fillId="5" borderId="2" xfId="2" applyFont="1" applyFill="1" applyBorder="1" applyAlignment="1">
      <alignment horizontal="left" vertical="center"/>
    </xf>
    <xf numFmtId="0" fontId="4" fillId="6" borderId="2" xfId="0" applyFont="1" applyFill="1" applyBorder="1" applyAlignment="1">
      <alignment horizontal="left" vertical="center" wrapText="1"/>
    </xf>
    <xf numFmtId="2" fontId="3" fillId="6" borderId="3" xfId="0" applyNumberFormat="1" applyFont="1" applyFill="1" applyBorder="1" applyAlignment="1">
      <alignment horizontal="center" vertical="center" wrapText="1"/>
    </xf>
    <xf numFmtId="0" fontId="3" fillId="4" borderId="0" xfId="0" applyFont="1" applyFill="1" applyAlignment="1">
      <alignment vertical="center" wrapText="1"/>
    </xf>
    <xf numFmtId="49" fontId="4" fillId="4" borderId="1" xfId="6" applyNumberFormat="1" applyFont="1" applyFill="1" applyBorder="1" applyAlignment="1">
      <alignment vertical="center" wrapText="1"/>
    </xf>
    <xf numFmtId="49" fontId="4" fillId="4" borderId="1" xfId="6" applyNumberFormat="1" applyFont="1" applyFill="1" applyBorder="1" applyAlignment="1">
      <alignment vertical="center"/>
    </xf>
    <xf numFmtId="0" fontId="10" fillId="0" borderId="0" xfId="0" applyFont="1" applyFill="1" applyBorder="1" applyAlignment="1">
      <alignment horizontal="left" vertical="center"/>
    </xf>
    <xf numFmtId="3" fontId="3" fillId="0" borderId="0" xfId="0" applyNumberFormat="1" applyFont="1" applyFill="1" applyBorder="1" applyAlignment="1">
      <alignment horizontal="center" vertical="center"/>
    </xf>
    <xf numFmtId="3" fontId="3" fillId="0" borderId="0" xfId="6" applyNumberFormat="1" applyFont="1" applyFill="1" applyBorder="1" applyAlignment="1">
      <alignment horizontal="center" vertical="center"/>
    </xf>
    <xf numFmtId="0" fontId="3" fillId="0" borderId="0" xfId="6" applyFont="1" applyFill="1" applyBorder="1" applyAlignment="1">
      <alignment horizontal="center" vertical="center"/>
    </xf>
    <xf numFmtId="4" fontId="3" fillId="0" borderId="1" xfId="6"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14" fontId="3" fillId="0" borderId="1" xfId="6" applyNumberFormat="1" applyFont="1" applyFill="1" applyBorder="1" applyAlignment="1">
      <alignment horizontal="center" vertical="center"/>
    </xf>
    <xf numFmtId="9" fontId="1" fillId="0" borderId="1" xfId="8" applyFont="1" applyBorder="1" applyAlignment="1">
      <alignment horizontal="right" vertical="center"/>
    </xf>
    <xf numFmtId="3" fontId="1" fillId="4" borderId="0" xfId="0" applyNumberFormat="1" applyFont="1" applyFill="1" applyAlignment="1">
      <alignment vertical="center"/>
    </xf>
    <xf numFmtId="0" fontId="1" fillId="4" borderId="0" xfId="0" applyFont="1" applyFill="1" applyAlignment="1">
      <alignment vertical="center"/>
    </xf>
    <xf numFmtId="10" fontId="1" fillId="4" borderId="0" xfId="7" applyNumberFormat="1" applyFont="1" applyFill="1" applyAlignment="1">
      <alignment vertical="center"/>
    </xf>
    <xf numFmtId="10" fontId="1" fillId="4" borderId="0" xfId="0" applyNumberFormat="1" applyFont="1" applyFill="1" applyAlignment="1">
      <alignment vertical="center"/>
    </xf>
    <xf numFmtId="3" fontId="3" fillId="4" borderId="1" xfId="0" applyNumberFormat="1" applyFont="1" applyFill="1" applyBorder="1" applyAlignment="1">
      <alignment horizontal="center" vertical="center"/>
    </xf>
    <xf numFmtId="14" fontId="3" fillId="4" borderId="1" xfId="6" applyNumberFormat="1" applyFont="1" applyFill="1" applyBorder="1" applyAlignment="1">
      <alignment horizontal="center" vertical="center"/>
    </xf>
    <xf numFmtId="0" fontId="3" fillId="4" borderId="0" xfId="0" applyFont="1" applyFill="1" applyBorder="1" applyAlignment="1">
      <alignment vertical="center"/>
    </xf>
    <xf numFmtId="0" fontId="1" fillId="7"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49" fontId="2" fillId="7" borderId="0" xfId="0" applyNumberFormat="1" applyFont="1" applyFill="1" applyBorder="1" applyAlignment="1">
      <alignment horizontal="left" vertical="center"/>
    </xf>
    <xf numFmtId="0" fontId="1" fillId="4"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49" fontId="4" fillId="0" borderId="0" xfId="6" applyNumberFormat="1" applyFont="1" applyFill="1" applyBorder="1" applyAlignment="1">
      <alignment horizontal="left" vertical="center" wrapText="1"/>
    </xf>
    <xf numFmtId="0" fontId="11" fillId="10" borderId="0" xfId="0" applyFont="1" applyFill="1" applyAlignment="1">
      <alignment horizontal="left" vertical="center" wrapText="1"/>
    </xf>
    <xf numFmtId="0" fontId="2" fillId="4" borderId="0" xfId="0" applyFont="1" applyFill="1" applyBorder="1" applyAlignment="1">
      <alignment horizontal="justify" vertical="center" wrapText="1"/>
    </xf>
    <xf numFmtId="0" fontId="12" fillId="4" borderId="0" xfId="0" applyFont="1" applyFill="1" applyBorder="1" applyAlignment="1">
      <alignment horizontal="left" vertical="center"/>
    </xf>
    <xf numFmtId="0" fontId="3" fillId="4" borderId="0" xfId="0" applyFont="1" applyFill="1" applyAlignment="1">
      <alignment horizontal="left" vertical="center" wrapText="1"/>
    </xf>
    <xf numFmtId="0" fontId="3" fillId="7"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4" borderId="0" xfId="0" applyFont="1" applyFill="1" applyAlignment="1">
      <alignment horizontal="left" vertical="center"/>
    </xf>
    <xf numFmtId="0" fontId="11" fillId="7" borderId="0" xfId="0" applyFont="1" applyFill="1" applyAlignment="1">
      <alignment horizontal="left" vertical="center" wrapText="1"/>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T45"/>
  <sheetViews>
    <sheetView showGridLines="0" tabSelected="1" zoomScale="85" zoomScaleNormal="85" workbookViewId="0">
      <selection sqref="A1:D1"/>
    </sheetView>
  </sheetViews>
  <sheetFormatPr baseColWidth="10" defaultColWidth="11.42578125" defaultRowHeight="14.25" x14ac:dyDescent="0.25"/>
  <cols>
    <col min="1" max="1" width="55" style="10" customWidth="1"/>
    <col min="2" max="2" width="33.28515625" style="10" bestFit="1" customWidth="1"/>
    <col min="3" max="3" width="25.5703125" style="10" bestFit="1" customWidth="1"/>
    <col min="4" max="4" width="17.5703125" style="10" customWidth="1"/>
    <col min="5" max="5" width="11.42578125" style="10"/>
    <col min="6" max="6" width="12.7109375" style="10" bestFit="1" customWidth="1"/>
    <col min="7" max="16384" width="11.42578125" style="10"/>
  </cols>
  <sheetData>
    <row r="1" spans="1:254" x14ac:dyDescent="0.25">
      <c r="A1" s="114" t="s">
        <v>6</v>
      </c>
      <c r="B1" s="114"/>
      <c r="C1" s="114"/>
      <c r="D1" s="114"/>
    </row>
    <row r="2" spans="1:254" x14ac:dyDescent="0.25">
      <c r="A2" s="114" t="s">
        <v>171</v>
      </c>
      <c r="B2" s="114"/>
      <c r="C2" s="114"/>
      <c r="D2" s="114"/>
    </row>
    <row r="3" spans="1:254" x14ac:dyDescent="0.25">
      <c r="A3" s="114" t="s">
        <v>26</v>
      </c>
      <c r="B3" s="114"/>
      <c r="C3" s="114"/>
      <c r="D3" s="114"/>
    </row>
    <row r="4" spans="1:254" x14ac:dyDescent="0.25">
      <c r="A4" s="114" t="s">
        <v>11</v>
      </c>
      <c r="B4" s="114"/>
      <c r="C4" s="114"/>
      <c r="D4" s="114"/>
    </row>
    <row r="5" spans="1:254" x14ac:dyDescent="0.25">
      <c r="A5" s="114" t="s">
        <v>12</v>
      </c>
      <c r="B5" s="114"/>
      <c r="C5" s="114"/>
      <c r="D5" s="114"/>
    </row>
    <row r="6" spans="1:254" x14ac:dyDescent="0.25">
      <c r="A6" s="114" t="s">
        <v>254</v>
      </c>
      <c r="B6" s="114"/>
      <c r="C6" s="114"/>
      <c r="D6" s="114"/>
    </row>
    <row r="7" spans="1:254" x14ac:dyDescent="0.25">
      <c r="A7" s="114" t="s">
        <v>263</v>
      </c>
      <c r="B7" s="114"/>
      <c r="C7" s="114"/>
      <c r="D7" s="114"/>
    </row>
    <row r="8" spans="1:254" x14ac:dyDescent="0.25">
      <c r="A8" s="114" t="s">
        <v>184</v>
      </c>
      <c r="B8" s="114"/>
      <c r="C8" s="114"/>
      <c r="D8" s="114"/>
    </row>
    <row r="9" spans="1:254" ht="14.25" customHeight="1" x14ac:dyDescent="0.25">
      <c r="A9" s="119" t="s">
        <v>255</v>
      </c>
      <c r="B9" s="119"/>
      <c r="C9" s="119"/>
      <c r="D9" s="119"/>
      <c r="E9" s="77"/>
    </row>
    <row r="10" spans="1:254" ht="30" customHeight="1" x14ac:dyDescent="0.25">
      <c r="A10" s="118" t="s">
        <v>170</v>
      </c>
      <c r="B10" s="118"/>
      <c r="C10" s="118"/>
      <c r="D10" s="118"/>
      <c r="E10" s="63"/>
      <c r="F10" s="63"/>
      <c r="G10" s="63"/>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c r="IR10" s="114"/>
      <c r="IS10" s="114"/>
      <c r="IT10" s="114"/>
    </row>
    <row r="12" spans="1:254" ht="15" x14ac:dyDescent="0.25">
      <c r="A12" s="108" t="s">
        <v>176</v>
      </c>
      <c r="B12" s="109"/>
    </row>
    <row r="13" spans="1:254" ht="15" x14ac:dyDescent="0.25">
      <c r="A13" s="12" t="s">
        <v>185</v>
      </c>
      <c r="B13" s="11" t="s">
        <v>220</v>
      </c>
    </row>
    <row r="14" spans="1:254" ht="15" x14ac:dyDescent="0.25">
      <c r="A14" s="1" t="s">
        <v>186</v>
      </c>
      <c r="B14" s="8">
        <v>150000000</v>
      </c>
      <c r="C14" s="99"/>
      <c r="D14" s="100"/>
    </row>
    <row r="15" spans="1:254" ht="15" x14ac:dyDescent="0.25">
      <c r="A15" s="1" t="s">
        <v>181</v>
      </c>
      <c r="B15" s="8">
        <v>563880</v>
      </c>
      <c r="C15" s="101"/>
      <c r="D15" s="100"/>
    </row>
    <row r="16" spans="1:254" ht="15" x14ac:dyDescent="0.25">
      <c r="A16" s="1" t="s">
        <v>177</v>
      </c>
      <c r="B16" s="34">
        <v>542880</v>
      </c>
      <c r="C16" s="101"/>
      <c r="D16" s="100"/>
    </row>
    <row r="17" spans="1:6" ht="15" x14ac:dyDescent="0.25">
      <c r="A17" s="90" t="s">
        <v>178</v>
      </c>
      <c r="B17" s="13">
        <v>149457120</v>
      </c>
      <c r="C17" s="101"/>
      <c r="D17" s="100"/>
    </row>
    <row r="18" spans="1:6" ht="15" x14ac:dyDescent="0.25">
      <c r="A18" s="7" t="s">
        <v>179</v>
      </c>
      <c r="B18" s="34">
        <v>542880</v>
      </c>
      <c r="C18" s="102"/>
      <c r="D18" s="100"/>
    </row>
    <row r="19" spans="1:6" ht="17.25" x14ac:dyDescent="0.25">
      <c r="A19" s="7" t="s">
        <v>202</v>
      </c>
      <c r="B19" s="34">
        <v>307941</v>
      </c>
      <c r="C19" s="102"/>
      <c r="D19" s="100"/>
    </row>
    <row r="20" spans="1:6" ht="15" x14ac:dyDescent="0.25">
      <c r="A20" s="7" t="s">
        <v>180</v>
      </c>
      <c r="B20" s="34">
        <v>234939</v>
      </c>
      <c r="C20" s="102"/>
      <c r="D20" s="100"/>
    </row>
    <row r="21" spans="1:6" ht="15" x14ac:dyDescent="0.25">
      <c r="A21" s="1" t="s">
        <v>182</v>
      </c>
      <c r="B21" s="13">
        <v>0</v>
      </c>
      <c r="C21" s="102"/>
      <c r="D21" s="100"/>
    </row>
    <row r="22" spans="1:6" ht="15" x14ac:dyDescent="0.25">
      <c r="A22" s="9" t="s">
        <v>200</v>
      </c>
      <c r="B22" s="98">
        <v>2.0529400000000001E-3</v>
      </c>
      <c r="C22" s="101"/>
      <c r="D22" s="100"/>
      <c r="F22" s="37"/>
    </row>
    <row r="23" spans="1:6" ht="15" x14ac:dyDescent="0.25">
      <c r="A23" s="65" t="s">
        <v>258</v>
      </c>
      <c r="B23" s="34">
        <v>0</v>
      </c>
      <c r="C23" s="100"/>
      <c r="D23" s="100"/>
    </row>
    <row r="24" spans="1:6" ht="15" x14ac:dyDescent="0.25">
      <c r="A24" s="65" t="s">
        <v>259</v>
      </c>
      <c r="B24" s="34">
        <v>0</v>
      </c>
      <c r="C24" s="100"/>
      <c r="D24" s="100"/>
    </row>
    <row r="25" spans="1:6" ht="15" x14ac:dyDescent="0.25">
      <c r="A25" s="89" t="s">
        <v>203</v>
      </c>
      <c r="B25" s="13">
        <v>149457120</v>
      </c>
      <c r="C25" s="37"/>
    </row>
    <row r="26" spans="1:6" ht="15" x14ac:dyDescent="0.25">
      <c r="A26" s="65" t="s">
        <v>204</v>
      </c>
      <c r="B26" s="13">
        <v>149457120</v>
      </c>
      <c r="C26" s="37"/>
      <c r="D26" s="37"/>
    </row>
    <row r="27" spans="1:6" x14ac:dyDescent="0.25">
      <c r="C27" s="54"/>
    </row>
    <row r="28" spans="1:6" ht="15" x14ac:dyDescent="0.25">
      <c r="A28" s="110" t="s">
        <v>13</v>
      </c>
      <c r="B28" s="110"/>
      <c r="C28" s="110"/>
      <c r="D28" s="110"/>
    </row>
    <row r="29" spans="1:6" ht="14.25" customHeight="1" x14ac:dyDescent="0.25">
      <c r="A29" s="106" t="s">
        <v>183</v>
      </c>
      <c r="B29" s="106"/>
      <c r="C29" s="106"/>
      <c r="D29" s="106"/>
    </row>
    <row r="30" spans="1:6" ht="20.100000000000001" customHeight="1" x14ac:dyDescent="0.25">
      <c r="A30" s="106" t="s">
        <v>187</v>
      </c>
      <c r="B30" s="106"/>
      <c r="C30" s="106"/>
      <c r="D30" s="106"/>
    </row>
    <row r="31" spans="1:6" ht="20.100000000000001" customHeight="1" x14ac:dyDescent="0.25">
      <c r="A31" s="106" t="s">
        <v>188</v>
      </c>
      <c r="B31" s="106"/>
      <c r="C31" s="106"/>
      <c r="D31" s="106"/>
    </row>
    <row r="32" spans="1:6" ht="14.25" customHeight="1" x14ac:dyDescent="0.25">
      <c r="A32" s="112" t="s">
        <v>189</v>
      </c>
      <c r="B32" s="112"/>
      <c r="C32" s="112"/>
      <c r="D32" s="112"/>
    </row>
    <row r="33" spans="1:5" ht="37.5" customHeight="1" x14ac:dyDescent="0.25">
      <c r="A33" s="107" t="s">
        <v>190</v>
      </c>
      <c r="B33" s="107"/>
      <c r="C33" s="107"/>
      <c r="D33" s="107"/>
    </row>
    <row r="34" spans="1:5" ht="21" customHeight="1" x14ac:dyDescent="0.25">
      <c r="A34" s="115" t="s">
        <v>191</v>
      </c>
      <c r="B34" s="115"/>
      <c r="C34" s="115"/>
      <c r="D34" s="115"/>
    </row>
    <row r="35" spans="1:5" ht="34.5" customHeight="1" x14ac:dyDescent="0.25">
      <c r="A35" s="111" t="s">
        <v>192</v>
      </c>
      <c r="B35" s="111"/>
      <c r="C35" s="111"/>
      <c r="D35" s="111"/>
    </row>
    <row r="36" spans="1:5" ht="35.25" customHeight="1" x14ac:dyDescent="0.25">
      <c r="A36" s="111" t="s">
        <v>193</v>
      </c>
      <c r="B36" s="111"/>
      <c r="C36" s="111"/>
      <c r="D36" s="111"/>
    </row>
    <row r="37" spans="1:5" ht="36.75" customHeight="1" x14ac:dyDescent="0.25">
      <c r="A37" s="111" t="s">
        <v>194</v>
      </c>
      <c r="B37" s="111"/>
      <c r="C37" s="111"/>
      <c r="D37" s="111"/>
    </row>
    <row r="38" spans="1:5" ht="14.25" customHeight="1" x14ac:dyDescent="0.25">
      <c r="A38" s="106" t="s">
        <v>195</v>
      </c>
      <c r="B38" s="106"/>
      <c r="C38" s="106"/>
      <c r="D38" s="106"/>
    </row>
    <row r="39" spans="1:5" ht="14.25" customHeight="1" x14ac:dyDescent="0.25">
      <c r="A39" s="106" t="s">
        <v>201</v>
      </c>
      <c r="B39" s="106"/>
      <c r="C39" s="106"/>
      <c r="D39" s="106"/>
    </row>
    <row r="40" spans="1:5" ht="15" customHeight="1" x14ac:dyDescent="0.25">
      <c r="A40" s="113" t="s">
        <v>207</v>
      </c>
      <c r="B40" s="113"/>
      <c r="C40" s="113"/>
      <c r="D40" s="113"/>
    </row>
    <row r="41" spans="1:5" ht="47.25" customHeight="1" x14ac:dyDescent="0.25">
      <c r="A41" s="113" t="s">
        <v>208</v>
      </c>
      <c r="B41" s="113"/>
      <c r="C41" s="113"/>
      <c r="D41" s="113"/>
    </row>
    <row r="42" spans="1:5" ht="48.75" customHeight="1" x14ac:dyDescent="0.25">
      <c r="A42" s="107" t="s">
        <v>205</v>
      </c>
      <c r="B42" s="107"/>
      <c r="C42" s="107"/>
      <c r="D42" s="107"/>
    </row>
    <row r="43" spans="1:5" ht="38.25" customHeight="1" x14ac:dyDescent="0.25">
      <c r="A43" s="107" t="s">
        <v>206</v>
      </c>
      <c r="B43" s="107"/>
      <c r="C43" s="107"/>
      <c r="D43" s="107"/>
    </row>
    <row r="44" spans="1:5" s="66" customFormat="1" ht="39" customHeight="1" x14ac:dyDescent="0.25">
      <c r="A44" s="117" t="s">
        <v>257</v>
      </c>
      <c r="B44" s="117"/>
      <c r="C44" s="117"/>
      <c r="D44" s="117"/>
      <c r="E44" s="117"/>
    </row>
    <row r="45" spans="1:5" x14ac:dyDescent="0.25">
      <c r="A45" s="116"/>
      <c r="B45" s="116"/>
      <c r="C45" s="116"/>
      <c r="D45" s="116"/>
    </row>
  </sheetData>
  <mergeCells count="91">
    <mergeCell ref="A10:D10"/>
    <mergeCell ref="A1:D1"/>
    <mergeCell ref="A2:D2"/>
    <mergeCell ref="A3:D3"/>
    <mergeCell ref="A4:D4"/>
    <mergeCell ref="A5:D5"/>
    <mergeCell ref="A6:D6"/>
    <mergeCell ref="A7:D7"/>
    <mergeCell ref="A8:D8"/>
    <mergeCell ref="A9:D9"/>
    <mergeCell ref="A45:D45"/>
    <mergeCell ref="A44:E44"/>
    <mergeCell ref="II10:IL10"/>
    <mergeCell ref="IM10:IP10"/>
    <mergeCell ref="IQ10:IT10"/>
    <mergeCell ref="HK10:HN10"/>
    <mergeCell ref="HO10:HR10"/>
    <mergeCell ref="HS10:HV10"/>
    <mergeCell ref="HW10:HZ10"/>
    <mergeCell ref="IA10:ID10"/>
    <mergeCell ref="IE10:IH10"/>
    <mergeCell ref="GM10:GP10"/>
    <mergeCell ref="GQ10:GT10"/>
    <mergeCell ref="GU10:GX10"/>
    <mergeCell ref="GY10:HB10"/>
    <mergeCell ref="HC10:HF10"/>
    <mergeCell ref="HG10:HJ10"/>
    <mergeCell ref="FO10:FR10"/>
    <mergeCell ref="FS10:FV10"/>
    <mergeCell ref="FW10:FZ10"/>
    <mergeCell ref="GA10:GD10"/>
    <mergeCell ref="GE10:GH10"/>
    <mergeCell ref="GI10:GL10"/>
    <mergeCell ref="FK10:FN10"/>
    <mergeCell ref="DS10:DV10"/>
    <mergeCell ref="DW10:DZ10"/>
    <mergeCell ref="EA10:ED10"/>
    <mergeCell ref="EE10:EH10"/>
    <mergeCell ref="EI10:EL10"/>
    <mergeCell ref="EM10:EP10"/>
    <mergeCell ref="EQ10:ET10"/>
    <mergeCell ref="EU10:EX10"/>
    <mergeCell ref="EY10:FB10"/>
    <mergeCell ref="FC10:FF10"/>
    <mergeCell ref="FG10:FJ10"/>
    <mergeCell ref="DO10:DR10"/>
    <mergeCell ref="BW10:BZ10"/>
    <mergeCell ref="CA10:CD10"/>
    <mergeCell ref="CE10:CH10"/>
    <mergeCell ref="CI10:CL10"/>
    <mergeCell ref="CM10:CP10"/>
    <mergeCell ref="CQ10:CT10"/>
    <mergeCell ref="CU10:CX10"/>
    <mergeCell ref="CY10:DB10"/>
    <mergeCell ref="DC10:DF10"/>
    <mergeCell ref="DG10:DJ10"/>
    <mergeCell ref="DK10:DN10"/>
    <mergeCell ref="BC10:BF10"/>
    <mergeCell ref="BG10:BJ10"/>
    <mergeCell ref="BK10:BN10"/>
    <mergeCell ref="BO10:BR10"/>
    <mergeCell ref="BS10:BV10"/>
    <mergeCell ref="AY10:BB10"/>
    <mergeCell ref="A33:D33"/>
    <mergeCell ref="A34:D34"/>
    <mergeCell ref="A35:D35"/>
    <mergeCell ref="A37:D37"/>
    <mergeCell ref="AU10:AX10"/>
    <mergeCell ref="H10:J10"/>
    <mergeCell ref="K10:N10"/>
    <mergeCell ref="O10:R10"/>
    <mergeCell ref="S10:V10"/>
    <mergeCell ref="W10:Z10"/>
    <mergeCell ref="AA10:AD10"/>
    <mergeCell ref="AE10:AH10"/>
    <mergeCell ref="AI10:AL10"/>
    <mergeCell ref="AM10:AP10"/>
    <mergeCell ref="AQ10:AT10"/>
    <mergeCell ref="A38:D38"/>
    <mergeCell ref="A43:D43"/>
    <mergeCell ref="A12:B12"/>
    <mergeCell ref="A30:D30"/>
    <mergeCell ref="A31:D31"/>
    <mergeCell ref="A29:D29"/>
    <mergeCell ref="A28:D28"/>
    <mergeCell ref="A36:D36"/>
    <mergeCell ref="A32:D32"/>
    <mergeCell ref="A39:D39"/>
    <mergeCell ref="A40:D40"/>
    <mergeCell ref="A42:D42"/>
    <mergeCell ref="A41:D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29"/>
  <sheetViews>
    <sheetView showGridLines="0" zoomScale="80" zoomScaleNormal="80" workbookViewId="0">
      <selection sqref="A1:D1"/>
    </sheetView>
  </sheetViews>
  <sheetFormatPr baseColWidth="10" defaultColWidth="11.42578125" defaultRowHeight="14.25" x14ac:dyDescent="0.25"/>
  <cols>
    <col min="1" max="1" width="58.85546875" style="10" customWidth="1"/>
    <col min="2" max="2" width="23.140625" style="10" bestFit="1" customWidth="1"/>
    <col min="3" max="3" width="33.5703125" style="44" customWidth="1"/>
    <col min="4" max="4" width="14.28515625" style="58" customWidth="1"/>
    <col min="5" max="5" width="17.5703125" style="44" customWidth="1"/>
    <col min="6" max="6" width="14" style="44" customWidth="1"/>
    <col min="7" max="7" width="14.7109375" style="44" customWidth="1"/>
    <col min="8" max="8" width="15.42578125" style="44" bestFit="1" customWidth="1"/>
    <col min="9" max="9" width="16.5703125" style="44" customWidth="1"/>
    <col min="10" max="10" width="13.140625" style="44" customWidth="1"/>
    <col min="11" max="11" width="29.85546875" style="44" bestFit="1" customWidth="1"/>
    <col min="12" max="12" width="13.5703125" style="44" customWidth="1"/>
    <col min="13" max="13" width="15.5703125" style="44" customWidth="1"/>
    <col min="14" max="14" width="20.7109375" style="44" customWidth="1"/>
    <col min="15" max="15" width="24.140625" style="62" customWidth="1"/>
    <col min="16" max="16" width="24.28515625" style="44" customWidth="1"/>
    <col min="17" max="17" width="30.7109375" style="44" bestFit="1" customWidth="1"/>
    <col min="18" max="18" width="30.28515625" style="44" bestFit="1" customWidth="1"/>
    <col min="19" max="19" width="16.28515625" style="44" customWidth="1"/>
    <col min="20" max="16384" width="11.42578125" style="74"/>
  </cols>
  <sheetData>
    <row r="1" spans="1:19" s="72" customFormat="1" ht="15" customHeight="1" x14ac:dyDescent="0.25">
      <c r="A1" s="119" t="s">
        <v>123</v>
      </c>
      <c r="B1" s="119"/>
      <c r="C1" s="119"/>
      <c r="D1" s="119"/>
      <c r="O1" s="75"/>
    </row>
    <row r="2" spans="1:19" s="72" customFormat="1" ht="15" customHeight="1" x14ac:dyDescent="0.25">
      <c r="A2" s="119" t="s">
        <v>171</v>
      </c>
      <c r="B2" s="119"/>
      <c r="C2" s="119"/>
      <c r="D2" s="119"/>
      <c r="O2" s="75"/>
    </row>
    <row r="3" spans="1:19" s="72" customFormat="1" ht="15" customHeight="1" x14ac:dyDescent="0.25">
      <c r="A3" s="119" t="s">
        <v>26</v>
      </c>
      <c r="B3" s="119"/>
      <c r="C3" s="119"/>
      <c r="D3" s="119"/>
      <c r="O3" s="75"/>
    </row>
    <row r="4" spans="1:19" s="72" customFormat="1" ht="15" customHeight="1" x14ac:dyDescent="0.25">
      <c r="A4" s="119" t="s">
        <v>11</v>
      </c>
      <c r="B4" s="119"/>
      <c r="C4" s="119"/>
      <c r="D4" s="119"/>
      <c r="O4" s="75"/>
    </row>
    <row r="5" spans="1:19" s="72" customFormat="1" ht="15" customHeight="1" x14ac:dyDescent="0.25">
      <c r="A5" s="119" t="s">
        <v>12</v>
      </c>
      <c r="B5" s="119"/>
      <c r="C5" s="119"/>
      <c r="D5" s="119"/>
      <c r="O5" s="75"/>
    </row>
    <row r="6" spans="1:19" s="72" customFormat="1" ht="15" customHeight="1" x14ac:dyDescent="0.25">
      <c r="A6" s="119" t="s">
        <v>254</v>
      </c>
      <c r="B6" s="119"/>
      <c r="C6" s="119"/>
      <c r="D6" s="119"/>
      <c r="O6" s="75"/>
    </row>
    <row r="7" spans="1:19" s="72" customFormat="1" ht="15" customHeight="1" x14ac:dyDescent="0.25">
      <c r="A7" s="119" t="s">
        <v>263</v>
      </c>
      <c r="B7" s="119"/>
      <c r="C7" s="119"/>
      <c r="D7" s="119"/>
      <c r="O7" s="75"/>
    </row>
    <row r="8" spans="1:19" s="72" customFormat="1" ht="15" customHeight="1" x14ac:dyDescent="0.25">
      <c r="A8" s="119" t="s">
        <v>8</v>
      </c>
      <c r="B8" s="119"/>
      <c r="C8" s="119"/>
      <c r="D8" s="119"/>
      <c r="O8" s="75"/>
    </row>
    <row r="9" spans="1:19" s="72" customFormat="1" ht="15" customHeight="1" x14ac:dyDescent="0.25">
      <c r="A9" s="119" t="s">
        <v>255</v>
      </c>
      <c r="B9" s="119"/>
      <c r="C9" s="119"/>
      <c r="D9" s="119"/>
      <c r="O9" s="75"/>
    </row>
    <row r="10" spans="1:19" s="72" customFormat="1" ht="30" customHeight="1" x14ac:dyDescent="0.25">
      <c r="A10" s="120" t="s">
        <v>170</v>
      </c>
      <c r="B10" s="120"/>
      <c r="C10" s="120"/>
      <c r="D10" s="120"/>
      <c r="O10" s="75"/>
    </row>
    <row r="11" spans="1:19" s="72" customFormat="1" x14ac:dyDescent="0.25">
      <c r="A11" s="73"/>
      <c r="B11" s="73"/>
      <c r="D11" s="68"/>
      <c r="O11" s="75"/>
    </row>
    <row r="12" spans="1:19" s="73" customFormat="1" ht="30" customHeight="1" x14ac:dyDescent="0.25">
      <c r="A12" s="5" t="s">
        <v>15</v>
      </c>
      <c r="B12" s="6"/>
      <c r="C12" s="6"/>
      <c r="D12" s="84"/>
      <c r="E12" s="85" t="s">
        <v>168</v>
      </c>
      <c r="F12" s="56"/>
      <c r="G12" s="5" t="s">
        <v>93</v>
      </c>
      <c r="H12" s="6"/>
      <c r="I12" s="6"/>
      <c r="J12" s="5" t="s">
        <v>175</v>
      </c>
      <c r="K12" s="6"/>
      <c r="L12" s="6"/>
      <c r="M12" s="6"/>
      <c r="N12" s="86" t="s">
        <v>91</v>
      </c>
      <c r="O12" s="87"/>
      <c r="P12" s="31" t="s">
        <v>16</v>
      </c>
      <c r="Q12" s="32"/>
      <c r="R12" s="32"/>
      <c r="S12" s="33"/>
    </row>
    <row r="13" spans="1:19" s="69" customFormat="1" ht="87" customHeight="1" x14ac:dyDescent="0.25">
      <c r="A13" s="2" t="s">
        <v>5</v>
      </c>
      <c r="B13" s="38" t="s">
        <v>1</v>
      </c>
      <c r="C13" s="2" t="s">
        <v>17</v>
      </c>
      <c r="D13" s="2" t="s">
        <v>29</v>
      </c>
      <c r="E13" s="45" t="s">
        <v>164</v>
      </c>
      <c r="F13" s="43" t="s">
        <v>197</v>
      </c>
      <c r="G13" s="2" t="s">
        <v>212</v>
      </c>
      <c r="H13" s="2" t="s">
        <v>2</v>
      </c>
      <c r="I13" s="2" t="s">
        <v>219</v>
      </c>
      <c r="J13" s="2" t="s">
        <v>23</v>
      </c>
      <c r="K13" s="2" t="s">
        <v>211</v>
      </c>
      <c r="L13" s="38" t="s">
        <v>4</v>
      </c>
      <c r="M13" s="38" t="s">
        <v>199</v>
      </c>
      <c r="N13" s="78" t="s">
        <v>213</v>
      </c>
      <c r="O13" s="79" t="s">
        <v>174</v>
      </c>
      <c r="P13" s="3" t="s">
        <v>22</v>
      </c>
      <c r="Q13" s="80" t="s">
        <v>0</v>
      </c>
      <c r="R13" s="80" t="s">
        <v>214</v>
      </c>
      <c r="S13" s="3" t="s">
        <v>166</v>
      </c>
    </row>
    <row r="14" spans="1:19" s="73" customFormat="1" ht="15" customHeight="1" x14ac:dyDescent="0.25">
      <c r="A14" s="61" t="s">
        <v>172</v>
      </c>
      <c r="B14" s="64" t="s">
        <v>215</v>
      </c>
      <c r="C14" s="64" t="s">
        <v>216</v>
      </c>
      <c r="D14" s="81" t="s">
        <v>93</v>
      </c>
      <c r="E14" s="60">
        <v>20000</v>
      </c>
      <c r="F14" s="59">
        <v>150000000</v>
      </c>
      <c r="G14" s="82">
        <v>20000</v>
      </c>
      <c r="H14" s="64" t="s">
        <v>18</v>
      </c>
      <c r="I14" s="64" t="s">
        <v>218</v>
      </c>
      <c r="J14" s="59">
        <v>20000</v>
      </c>
      <c r="K14" s="64" t="s">
        <v>217</v>
      </c>
      <c r="L14" s="97">
        <v>43533</v>
      </c>
      <c r="M14" s="82" t="s">
        <v>260</v>
      </c>
      <c r="N14" s="82">
        <v>20000</v>
      </c>
      <c r="O14" s="59">
        <v>0</v>
      </c>
      <c r="P14" s="82"/>
      <c r="Q14" s="82"/>
      <c r="R14" s="82"/>
      <c r="S14" s="83"/>
    </row>
    <row r="15" spans="1:19" s="73" customFormat="1" ht="15" customHeight="1" x14ac:dyDescent="0.25">
      <c r="A15" s="61" t="s">
        <v>172</v>
      </c>
      <c r="B15" s="64" t="s">
        <v>221</v>
      </c>
      <c r="C15" s="64" t="s">
        <v>224</v>
      </c>
      <c r="D15" s="81" t="s">
        <v>167</v>
      </c>
      <c r="E15" s="60">
        <v>20000</v>
      </c>
      <c r="F15" s="59">
        <v>149980000</v>
      </c>
      <c r="G15" s="82">
        <v>20000</v>
      </c>
      <c r="H15" s="64" t="s">
        <v>18</v>
      </c>
      <c r="I15" s="64" t="s">
        <v>218</v>
      </c>
      <c r="J15" s="59">
        <v>20000</v>
      </c>
      <c r="K15" s="64" t="s">
        <v>227</v>
      </c>
      <c r="L15" s="97">
        <v>43533</v>
      </c>
      <c r="M15" s="82" t="s">
        <v>260</v>
      </c>
      <c r="N15" s="82">
        <v>20000</v>
      </c>
      <c r="O15" s="59">
        <v>0</v>
      </c>
      <c r="P15" s="82"/>
      <c r="Q15" s="82"/>
      <c r="R15" s="82"/>
      <c r="S15" s="83"/>
    </row>
    <row r="16" spans="1:19" s="105" customFormat="1" ht="15" customHeight="1" x14ac:dyDescent="0.25">
      <c r="A16" s="16" t="s">
        <v>198</v>
      </c>
      <c r="B16" s="24" t="s">
        <v>222</v>
      </c>
      <c r="C16" s="24" t="s">
        <v>225</v>
      </c>
      <c r="D16" s="14" t="s">
        <v>93</v>
      </c>
      <c r="E16" s="103">
        <v>36720</v>
      </c>
      <c r="F16" s="17">
        <v>149960000</v>
      </c>
      <c r="G16" s="18">
        <v>36720</v>
      </c>
      <c r="H16" s="24" t="s">
        <v>18</v>
      </c>
      <c r="I16" s="24" t="s">
        <v>230</v>
      </c>
      <c r="J16" s="17">
        <v>36720</v>
      </c>
      <c r="K16" s="24" t="s">
        <v>229</v>
      </c>
      <c r="L16" s="104">
        <v>43545</v>
      </c>
      <c r="M16" s="18" t="s">
        <v>260</v>
      </c>
      <c r="N16" s="18">
        <v>36720</v>
      </c>
      <c r="O16" s="17">
        <v>0</v>
      </c>
      <c r="P16" s="18"/>
      <c r="Q16" s="18"/>
      <c r="R16" s="18"/>
      <c r="S16" s="19"/>
    </row>
    <row r="17" spans="1:19" s="73" customFormat="1" ht="15" customHeight="1" x14ac:dyDescent="0.25">
      <c r="A17" s="61" t="s">
        <v>173</v>
      </c>
      <c r="B17" s="64" t="s">
        <v>223</v>
      </c>
      <c r="C17" s="64" t="s">
        <v>226</v>
      </c>
      <c r="D17" s="81" t="s">
        <v>93</v>
      </c>
      <c r="E17" s="60">
        <v>172800</v>
      </c>
      <c r="F17" s="59">
        <v>149923280</v>
      </c>
      <c r="G17" s="82">
        <v>172800</v>
      </c>
      <c r="H17" s="64" t="s">
        <v>18</v>
      </c>
      <c r="I17" s="64" t="s">
        <v>233</v>
      </c>
      <c r="J17" s="59">
        <v>172800</v>
      </c>
      <c r="K17" s="64" t="s">
        <v>228</v>
      </c>
      <c r="L17" s="97">
        <v>43565</v>
      </c>
      <c r="M17" s="82" t="s">
        <v>261</v>
      </c>
      <c r="N17" s="82">
        <v>172800</v>
      </c>
      <c r="O17" s="59">
        <v>0</v>
      </c>
      <c r="P17" s="82"/>
      <c r="Q17" s="82"/>
      <c r="R17" s="82"/>
      <c r="S17" s="83"/>
    </row>
    <row r="18" spans="1:19" s="73" customFormat="1" ht="15" customHeight="1" x14ac:dyDescent="0.25">
      <c r="A18" s="61" t="s">
        <v>198</v>
      </c>
      <c r="B18" s="64" t="s">
        <v>231</v>
      </c>
      <c r="C18" s="64" t="s">
        <v>232</v>
      </c>
      <c r="D18" s="81" t="s">
        <v>167</v>
      </c>
      <c r="E18" s="60">
        <v>45900</v>
      </c>
      <c r="F18" s="59">
        <v>149750480</v>
      </c>
      <c r="G18" s="82">
        <v>45900</v>
      </c>
      <c r="H18" s="64" t="s">
        <v>18</v>
      </c>
      <c r="I18" s="64" t="s">
        <v>230</v>
      </c>
      <c r="J18" s="59">
        <v>45900</v>
      </c>
      <c r="K18" s="64" t="s">
        <v>235</v>
      </c>
      <c r="L18" s="97">
        <v>43545</v>
      </c>
      <c r="M18" s="82" t="s">
        <v>260</v>
      </c>
      <c r="N18" s="82"/>
      <c r="O18" s="59">
        <v>45900</v>
      </c>
      <c r="P18" s="82"/>
      <c r="Q18" s="82"/>
      <c r="R18" s="82"/>
      <c r="S18" s="83"/>
    </row>
    <row r="19" spans="1:19" s="73" customFormat="1" ht="15" customHeight="1" x14ac:dyDescent="0.25">
      <c r="A19" s="61" t="s">
        <v>236</v>
      </c>
      <c r="B19" s="64" t="s">
        <v>237</v>
      </c>
      <c r="C19" s="64" t="s">
        <v>239</v>
      </c>
      <c r="D19" s="81" t="s">
        <v>93</v>
      </c>
      <c r="E19" s="60">
        <v>21000</v>
      </c>
      <c r="F19" s="59">
        <v>149704580</v>
      </c>
      <c r="G19" s="95">
        <v>21000</v>
      </c>
      <c r="H19" s="64" t="s">
        <v>18</v>
      </c>
      <c r="I19" s="64" t="s">
        <v>241</v>
      </c>
      <c r="J19" s="59">
        <v>21000</v>
      </c>
      <c r="K19" s="64" t="s">
        <v>242</v>
      </c>
      <c r="L19" s="97">
        <v>43574</v>
      </c>
      <c r="M19" s="82" t="s">
        <v>261</v>
      </c>
      <c r="N19" s="82">
        <v>21</v>
      </c>
      <c r="O19" s="59">
        <v>20979</v>
      </c>
      <c r="P19" s="82"/>
      <c r="Q19" s="82"/>
      <c r="R19" s="82"/>
      <c r="S19" s="83"/>
    </row>
    <row r="20" spans="1:19" s="73" customFormat="1" ht="15" customHeight="1" x14ac:dyDescent="0.25">
      <c r="A20" s="61"/>
      <c r="B20" s="64" t="s">
        <v>238</v>
      </c>
      <c r="C20" s="64" t="s">
        <v>240</v>
      </c>
      <c r="D20" s="81" t="s">
        <v>262</v>
      </c>
      <c r="E20" s="60">
        <v>21000</v>
      </c>
      <c r="F20" s="59"/>
      <c r="G20" s="95"/>
      <c r="H20" s="64" t="s">
        <v>20</v>
      </c>
      <c r="I20" s="64"/>
      <c r="J20" s="59"/>
      <c r="K20" s="64"/>
      <c r="L20" s="97"/>
      <c r="M20" s="82" t="s">
        <v>262</v>
      </c>
      <c r="N20" s="82"/>
      <c r="O20" s="59"/>
      <c r="P20" s="82"/>
      <c r="Q20" s="82"/>
      <c r="R20" s="82"/>
      <c r="S20" s="83"/>
    </row>
    <row r="21" spans="1:19" s="73" customFormat="1" ht="15" customHeight="1" x14ac:dyDescent="0.25">
      <c r="A21" s="61" t="s">
        <v>172</v>
      </c>
      <c r="B21" s="64" t="s">
        <v>243</v>
      </c>
      <c r="C21" s="64" t="s">
        <v>244</v>
      </c>
      <c r="D21" s="81" t="s">
        <v>167</v>
      </c>
      <c r="E21" s="60">
        <v>20000</v>
      </c>
      <c r="F21" s="59">
        <v>149683580</v>
      </c>
      <c r="G21" s="60">
        <v>20000</v>
      </c>
      <c r="H21" s="64" t="s">
        <v>18</v>
      </c>
      <c r="I21" s="64" t="s">
        <v>218</v>
      </c>
      <c r="J21" s="60">
        <v>20000</v>
      </c>
      <c r="K21" s="64" t="s">
        <v>245</v>
      </c>
      <c r="L21" s="97">
        <v>43598</v>
      </c>
      <c r="M21" s="82" t="s">
        <v>261</v>
      </c>
      <c r="N21" s="82">
        <v>20000</v>
      </c>
      <c r="O21" s="59">
        <v>0</v>
      </c>
      <c r="P21" s="82"/>
      <c r="Q21" s="82"/>
      <c r="R21" s="82"/>
      <c r="S21" s="83"/>
    </row>
    <row r="22" spans="1:19" s="73" customFormat="1" ht="15" customHeight="1" x14ac:dyDescent="0.25">
      <c r="A22" s="61" t="s">
        <v>173</v>
      </c>
      <c r="B22" s="64" t="s">
        <v>248</v>
      </c>
      <c r="C22" s="64" t="s">
        <v>246</v>
      </c>
      <c r="D22" s="81" t="s">
        <v>167</v>
      </c>
      <c r="E22" s="60">
        <v>56460</v>
      </c>
      <c r="F22" s="59">
        <v>149663580</v>
      </c>
      <c r="G22" s="96">
        <v>56460</v>
      </c>
      <c r="H22" s="64" t="s">
        <v>18</v>
      </c>
      <c r="I22" s="64" t="s">
        <v>233</v>
      </c>
      <c r="J22" s="96">
        <v>56460</v>
      </c>
      <c r="K22" s="64" t="s">
        <v>252</v>
      </c>
      <c r="L22" s="97">
        <v>43565</v>
      </c>
      <c r="M22" s="82" t="s">
        <v>261</v>
      </c>
      <c r="N22" s="82">
        <v>38400</v>
      </c>
      <c r="O22" s="59">
        <v>18060</v>
      </c>
      <c r="P22" s="82"/>
      <c r="Q22" s="82"/>
      <c r="R22" s="82"/>
      <c r="S22" s="83"/>
    </row>
    <row r="23" spans="1:19" s="73" customFormat="1" ht="15" customHeight="1" x14ac:dyDescent="0.25">
      <c r="A23" s="61" t="s">
        <v>250</v>
      </c>
      <c r="B23" s="64" t="s">
        <v>249</v>
      </c>
      <c r="C23" s="64" t="s">
        <v>247</v>
      </c>
      <c r="D23" s="81" t="s">
        <v>93</v>
      </c>
      <c r="E23" s="60">
        <v>150000</v>
      </c>
      <c r="F23" s="59">
        <v>149607120</v>
      </c>
      <c r="G23" s="96">
        <v>150000</v>
      </c>
      <c r="H23" s="64" t="s">
        <v>18</v>
      </c>
      <c r="I23" s="64" t="s">
        <v>251</v>
      </c>
      <c r="J23" s="96">
        <v>150000</v>
      </c>
      <c r="K23" s="64" t="s">
        <v>253</v>
      </c>
      <c r="L23" s="97">
        <v>43611</v>
      </c>
      <c r="M23" s="82" t="s">
        <v>261</v>
      </c>
      <c r="N23" s="82"/>
      <c r="O23" s="59">
        <v>150000</v>
      </c>
      <c r="P23" s="82"/>
      <c r="Q23" s="82"/>
      <c r="R23" s="82"/>
      <c r="S23" s="83"/>
    </row>
    <row r="24" spans="1:19" s="73" customFormat="1" ht="15" customHeight="1" x14ac:dyDescent="0.25">
      <c r="A24" s="91"/>
      <c r="B24" s="67"/>
      <c r="C24" s="67"/>
      <c r="D24" s="76"/>
      <c r="E24" s="92"/>
      <c r="F24" s="68"/>
      <c r="G24" s="92"/>
      <c r="H24" s="67"/>
      <c r="I24" s="67"/>
      <c r="J24" s="68"/>
      <c r="K24" s="67"/>
      <c r="L24" s="94"/>
      <c r="M24" s="93"/>
      <c r="N24" s="93"/>
      <c r="O24" s="68"/>
      <c r="P24" s="93"/>
      <c r="Q24" s="93"/>
      <c r="R24" s="93"/>
      <c r="S24" s="94"/>
    </row>
    <row r="25" spans="1:19" ht="72" x14ac:dyDescent="0.25">
      <c r="A25" s="69" t="s">
        <v>196</v>
      </c>
      <c r="B25" s="69"/>
      <c r="C25" s="69"/>
      <c r="D25" s="69"/>
    </row>
    <row r="26" spans="1:19" ht="72" x14ac:dyDescent="0.25">
      <c r="A26" s="71" t="s">
        <v>210</v>
      </c>
      <c r="B26" s="69"/>
      <c r="C26" s="69"/>
      <c r="D26" s="69"/>
    </row>
    <row r="27" spans="1:19" ht="44.25" x14ac:dyDescent="0.25">
      <c r="A27" s="88" t="s">
        <v>256</v>
      </c>
      <c r="B27" s="70"/>
      <c r="C27" s="70"/>
      <c r="D27" s="70"/>
    </row>
    <row r="28" spans="1:19" ht="29.25" x14ac:dyDescent="0.25">
      <c r="A28" s="69" t="s">
        <v>209</v>
      </c>
      <c r="B28" s="69"/>
      <c r="C28" s="69"/>
      <c r="D28" s="69"/>
    </row>
    <row r="29" spans="1:19" s="44" customFormat="1" ht="43.5" x14ac:dyDescent="0.25">
      <c r="A29" s="88" t="s">
        <v>234</v>
      </c>
      <c r="B29" s="88"/>
      <c r="C29" s="88"/>
      <c r="L29" s="62"/>
    </row>
  </sheetData>
  <mergeCells count="10">
    <mergeCell ref="A1:D1"/>
    <mergeCell ref="A2:D2"/>
    <mergeCell ref="A3:D3"/>
    <mergeCell ref="A9:D9"/>
    <mergeCell ref="A10:D10"/>
    <mergeCell ref="A4:D4"/>
    <mergeCell ref="A5:D5"/>
    <mergeCell ref="A6:D6"/>
    <mergeCell ref="A7:D7"/>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Q28"/>
  <sheetViews>
    <sheetView zoomScale="85" zoomScaleNormal="85" workbookViewId="0">
      <selection activeCell="C15" sqref="C15"/>
    </sheetView>
  </sheetViews>
  <sheetFormatPr baseColWidth="10" defaultColWidth="11.42578125" defaultRowHeight="15" x14ac:dyDescent="0.25"/>
  <cols>
    <col min="1" max="1" width="37.42578125" style="15" bestFit="1" customWidth="1"/>
    <col min="2" max="2" width="24" style="15" bestFit="1" customWidth="1"/>
    <col min="3" max="3" width="24" style="15" customWidth="1"/>
    <col min="4" max="4" width="21" style="15" customWidth="1"/>
    <col min="5" max="6" width="22.7109375" style="15" customWidth="1"/>
    <col min="7" max="7" width="20" style="15" customWidth="1"/>
    <col min="8" max="8" width="14.5703125" style="15" customWidth="1"/>
    <col min="9" max="9" width="18" style="15" customWidth="1"/>
    <col min="10" max="10" width="19.140625" style="15" bestFit="1" customWidth="1"/>
    <col min="11" max="11" width="16.85546875" style="15" customWidth="1"/>
    <col min="12" max="12" width="14.140625" style="15" customWidth="1"/>
    <col min="13" max="13" width="14.5703125" style="15" customWidth="1"/>
    <col min="14" max="14" width="14.140625" style="15" customWidth="1"/>
    <col min="15" max="15" width="17" style="15" customWidth="1"/>
    <col min="16" max="16" width="13.5703125" style="15" customWidth="1"/>
    <col min="17" max="16384" width="11.42578125" style="15"/>
  </cols>
  <sheetData>
    <row r="1" spans="1:251" x14ac:dyDescent="0.25">
      <c r="A1" s="123" t="s">
        <v>123</v>
      </c>
      <c r="B1" s="123"/>
      <c r="C1" s="123"/>
      <c r="D1" s="123"/>
      <c r="E1" s="123"/>
    </row>
    <row r="2" spans="1:251" x14ac:dyDescent="0.25">
      <c r="A2" s="123" t="s">
        <v>25</v>
      </c>
      <c r="B2" s="123"/>
      <c r="C2" s="123"/>
      <c r="D2" s="123"/>
      <c r="E2" s="123"/>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row>
    <row r="3" spans="1:251" x14ac:dyDescent="0.25">
      <c r="A3" s="123" t="s">
        <v>26</v>
      </c>
      <c r="B3" s="123"/>
      <c r="C3" s="123"/>
      <c r="D3" s="123"/>
      <c r="E3" s="123"/>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row>
    <row r="4" spans="1:251" x14ac:dyDescent="0.25">
      <c r="A4" s="123" t="s">
        <v>11</v>
      </c>
      <c r="B4" s="123"/>
      <c r="C4" s="123"/>
      <c r="D4" s="123"/>
      <c r="E4" s="123"/>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row>
    <row r="5" spans="1:251" x14ac:dyDescent="0.25">
      <c r="A5" s="123" t="s">
        <v>12</v>
      </c>
      <c r="B5" s="123"/>
      <c r="C5" s="123"/>
      <c r="D5" s="123"/>
      <c r="E5" s="123"/>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row>
    <row r="6" spans="1:251" ht="15" customHeight="1" x14ac:dyDescent="0.25">
      <c r="A6" s="123" t="s">
        <v>7</v>
      </c>
      <c r="B6" s="123"/>
      <c r="C6" s="123"/>
      <c r="D6" s="123"/>
      <c r="E6" s="123"/>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row>
    <row r="7" spans="1:251" ht="15" customHeight="1" x14ac:dyDescent="0.25">
      <c r="A7" s="123" t="s">
        <v>9</v>
      </c>
      <c r="B7" s="123"/>
      <c r="C7" s="123"/>
      <c r="D7" s="123"/>
      <c r="E7" s="123"/>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row>
    <row r="8" spans="1:251" x14ac:dyDescent="0.25">
      <c r="A8" s="123" t="s">
        <v>8</v>
      </c>
      <c r="B8" s="123"/>
      <c r="C8" s="123"/>
      <c r="D8" s="123"/>
      <c r="E8" s="123"/>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row>
    <row r="9" spans="1:251" ht="15" customHeight="1" x14ac:dyDescent="0.25">
      <c r="A9" s="123" t="s">
        <v>10</v>
      </c>
      <c r="B9" s="123"/>
      <c r="C9" s="123"/>
      <c r="D9" s="123"/>
      <c r="E9" s="123"/>
      <c r="F9" s="36"/>
      <c r="G9" s="18">
        <v>12525.6</v>
      </c>
      <c r="H9" s="51">
        <f>G9/G14</f>
        <v>0.16459828116376252</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row>
    <row r="10" spans="1:251" s="27" customFormat="1" ht="29.25" customHeight="1" x14ac:dyDescent="0.25">
      <c r="A10" s="123" t="s">
        <v>14</v>
      </c>
      <c r="B10" s="123"/>
      <c r="C10" s="123"/>
      <c r="D10" s="123"/>
      <c r="E10" s="123"/>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row>
    <row r="12" spans="1:251" ht="30" customHeight="1" x14ac:dyDescent="0.25">
      <c r="A12" s="5" t="s">
        <v>15</v>
      </c>
      <c r="B12" s="6"/>
      <c r="C12" s="6"/>
      <c r="D12" s="55" t="s">
        <v>168</v>
      </c>
      <c r="E12" s="56"/>
      <c r="F12" s="57"/>
      <c r="G12" s="5" t="s">
        <v>93</v>
      </c>
      <c r="H12" s="6"/>
      <c r="I12" s="6"/>
      <c r="J12" s="6"/>
      <c r="K12" s="29" t="s">
        <v>91</v>
      </c>
      <c r="L12" s="30"/>
      <c r="M12" s="31" t="s">
        <v>16</v>
      </c>
      <c r="N12" s="32"/>
      <c r="O12" s="32"/>
      <c r="P12" s="33"/>
    </row>
    <row r="13" spans="1:251" s="35" customFormat="1" ht="87" customHeight="1" x14ac:dyDescent="0.25">
      <c r="A13" s="2" t="s">
        <v>5</v>
      </c>
      <c r="B13" s="2" t="s">
        <v>27</v>
      </c>
      <c r="C13" s="2" t="s">
        <v>29</v>
      </c>
      <c r="D13" s="45" t="s">
        <v>161</v>
      </c>
      <c r="E13" s="45" t="s">
        <v>162</v>
      </c>
      <c r="F13" s="43" t="s">
        <v>163</v>
      </c>
      <c r="G13" s="2" t="s">
        <v>121</v>
      </c>
      <c r="H13" s="2" t="s">
        <v>2</v>
      </c>
      <c r="I13" s="38" t="s">
        <v>4</v>
      </c>
      <c r="J13" s="2" t="s">
        <v>23</v>
      </c>
      <c r="K13" s="28" t="s">
        <v>21</v>
      </c>
      <c r="L13" s="28" t="s">
        <v>122</v>
      </c>
      <c r="M13" s="3" t="s">
        <v>22</v>
      </c>
      <c r="N13" s="4" t="s">
        <v>0</v>
      </c>
      <c r="O13" s="4" t="s">
        <v>24</v>
      </c>
      <c r="P13" s="3" t="s">
        <v>2</v>
      </c>
    </row>
    <row r="14" spans="1:251" ht="15" customHeight="1" x14ac:dyDescent="0.25">
      <c r="A14" s="16" t="s">
        <v>30</v>
      </c>
      <c r="B14" s="14" t="s">
        <v>28</v>
      </c>
      <c r="C14" s="14" t="s">
        <v>93</v>
      </c>
      <c r="D14" s="17">
        <v>79002</v>
      </c>
      <c r="E14" s="17"/>
      <c r="F14" s="17" t="s">
        <v>126</v>
      </c>
      <c r="G14" s="17">
        <v>76098</v>
      </c>
      <c r="H14" s="24" t="s">
        <v>18</v>
      </c>
      <c r="I14" s="24" t="s">
        <v>89</v>
      </c>
      <c r="J14" s="17">
        <v>76098</v>
      </c>
      <c r="K14" s="18">
        <v>75733</v>
      </c>
      <c r="L14" s="18">
        <f>G14-K14</f>
        <v>365</v>
      </c>
      <c r="M14" s="19"/>
      <c r="N14" s="19"/>
      <c r="O14" s="19"/>
      <c r="P14" s="19"/>
    </row>
    <row r="15" spans="1:251" ht="15" customHeight="1" x14ac:dyDescent="0.25">
      <c r="A15" s="16"/>
      <c r="B15" s="14"/>
      <c r="C15" s="14" t="s">
        <v>167</v>
      </c>
      <c r="D15" s="17"/>
      <c r="E15" s="17"/>
      <c r="F15" s="17"/>
      <c r="G15" s="17"/>
      <c r="H15" s="24"/>
      <c r="I15" s="24"/>
      <c r="J15" s="17"/>
      <c r="K15" s="18"/>
      <c r="L15" s="18"/>
      <c r="M15" s="19"/>
      <c r="N15" s="19"/>
      <c r="O15" s="19"/>
      <c r="P15" s="19"/>
    </row>
    <row r="16" spans="1:251" ht="15" customHeight="1" x14ac:dyDescent="0.25">
      <c r="A16" s="16" t="s">
        <v>31</v>
      </c>
      <c r="B16" s="14" t="s">
        <v>28</v>
      </c>
      <c r="C16" s="14"/>
      <c r="D16" s="17">
        <v>2448</v>
      </c>
      <c r="E16" s="17"/>
      <c r="F16" s="17" t="s">
        <v>126</v>
      </c>
      <c r="G16" s="17">
        <v>2448</v>
      </c>
      <c r="H16" s="24" t="s">
        <v>18</v>
      </c>
      <c r="I16" s="24" t="s">
        <v>89</v>
      </c>
      <c r="J16" s="17">
        <v>2448</v>
      </c>
      <c r="K16" s="18">
        <v>2448</v>
      </c>
      <c r="L16" s="18">
        <f>G16-K16</f>
        <v>0</v>
      </c>
      <c r="M16" s="19"/>
      <c r="N16" s="19"/>
      <c r="O16" s="19"/>
      <c r="P16" s="19"/>
    </row>
    <row r="17" spans="1:16" ht="15" customHeight="1" x14ac:dyDescent="0.25">
      <c r="A17" s="16" t="s">
        <v>32</v>
      </c>
      <c r="B17" s="14" t="s">
        <v>28</v>
      </c>
      <c r="C17" s="14"/>
      <c r="D17" s="17">
        <v>200</v>
      </c>
      <c r="E17" s="17"/>
      <c r="F17" s="17" t="s">
        <v>126</v>
      </c>
      <c r="G17" s="17">
        <v>145</v>
      </c>
      <c r="H17" s="24" t="s">
        <v>18</v>
      </c>
      <c r="I17" s="24" t="s">
        <v>89</v>
      </c>
      <c r="J17" s="17">
        <v>145</v>
      </c>
      <c r="K17" s="18">
        <v>145</v>
      </c>
      <c r="L17" s="18">
        <f>G17-K17</f>
        <v>0</v>
      </c>
      <c r="M17" s="19"/>
      <c r="N17" s="19"/>
      <c r="O17" s="19"/>
      <c r="P17" s="19"/>
    </row>
    <row r="18" spans="1:16" ht="15" customHeight="1" x14ac:dyDescent="0.25">
      <c r="A18" s="16" t="s">
        <v>19</v>
      </c>
      <c r="B18" s="14" t="s">
        <v>28</v>
      </c>
      <c r="C18" s="14"/>
      <c r="D18" s="17">
        <v>38472</v>
      </c>
      <c r="E18" s="17"/>
      <c r="F18" s="17" t="s">
        <v>126</v>
      </c>
      <c r="G18" s="17">
        <v>38472</v>
      </c>
      <c r="H18" s="24" t="s">
        <v>18</v>
      </c>
      <c r="I18" s="24" t="s">
        <v>89</v>
      </c>
      <c r="J18" s="17">
        <v>38472</v>
      </c>
      <c r="K18" s="17">
        <v>38472</v>
      </c>
      <c r="L18" s="18">
        <f>G18-K18</f>
        <v>0</v>
      </c>
      <c r="M18" s="19"/>
      <c r="N18" s="19"/>
      <c r="O18" s="19"/>
      <c r="P18" s="19"/>
    </row>
    <row r="19" spans="1:16" ht="15" customHeight="1" x14ac:dyDescent="0.25">
      <c r="A19" s="16"/>
      <c r="B19" s="14" t="s">
        <v>28</v>
      </c>
      <c r="C19" s="14"/>
      <c r="D19" s="17">
        <v>748</v>
      </c>
      <c r="E19" s="17"/>
      <c r="F19" s="17"/>
      <c r="G19" s="17"/>
      <c r="H19" s="24" t="s">
        <v>20</v>
      </c>
      <c r="I19" s="24"/>
      <c r="J19" s="17"/>
      <c r="K19" s="18"/>
      <c r="L19" s="18"/>
      <c r="M19" s="19"/>
      <c r="N19" s="19"/>
      <c r="O19" s="19"/>
      <c r="P19" s="19"/>
    </row>
    <row r="20" spans="1:16" ht="15" customHeight="1" x14ac:dyDescent="0.25">
      <c r="A20" s="16" t="s">
        <v>33</v>
      </c>
      <c r="B20" s="14" t="s">
        <v>90</v>
      </c>
      <c r="C20" s="14"/>
      <c r="D20" s="17">
        <v>748</v>
      </c>
      <c r="E20" s="17" t="s">
        <v>126</v>
      </c>
      <c r="F20" s="17"/>
      <c r="G20" s="17">
        <v>748</v>
      </c>
      <c r="H20" s="24" t="s">
        <v>18</v>
      </c>
      <c r="I20" s="24" t="s">
        <v>89</v>
      </c>
      <c r="J20" s="17">
        <v>748</v>
      </c>
      <c r="K20" s="18">
        <v>748</v>
      </c>
      <c r="L20" s="18">
        <f>G20-K20</f>
        <v>0</v>
      </c>
      <c r="M20" s="19"/>
      <c r="N20" s="19"/>
      <c r="O20" s="19"/>
      <c r="P20" s="19"/>
    </row>
    <row r="21" spans="1:16" ht="15" customHeight="1" x14ac:dyDescent="0.25">
      <c r="A21" s="16" t="s">
        <v>30</v>
      </c>
      <c r="B21" s="14" t="s">
        <v>90</v>
      </c>
      <c r="C21" s="14"/>
      <c r="D21" s="17">
        <v>58388</v>
      </c>
      <c r="E21" s="17" t="s">
        <v>126</v>
      </c>
      <c r="F21" s="17"/>
      <c r="G21" s="17">
        <v>58388</v>
      </c>
      <c r="H21" s="24" t="s">
        <v>18</v>
      </c>
      <c r="I21" s="24" t="s">
        <v>89</v>
      </c>
      <c r="J21" s="17">
        <v>58388</v>
      </c>
      <c r="K21" s="18">
        <v>58100</v>
      </c>
      <c r="L21" s="18">
        <f>G21-K21</f>
        <v>288</v>
      </c>
      <c r="M21" s="19"/>
      <c r="N21" s="19"/>
      <c r="O21" s="19"/>
      <c r="P21" s="19"/>
    </row>
    <row r="22" spans="1:16" ht="15" customHeight="1" x14ac:dyDescent="0.25">
      <c r="A22" s="16" t="s">
        <v>88</v>
      </c>
      <c r="B22" s="14" t="s">
        <v>90</v>
      </c>
      <c r="C22" s="14"/>
      <c r="D22" s="17">
        <v>1307</v>
      </c>
      <c r="E22" s="17" t="s">
        <v>126</v>
      </c>
      <c r="F22" s="17"/>
      <c r="G22" s="17">
        <v>1307</v>
      </c>
      <c r="H22" s="24" t="s">
        <v>18</v>
      </c>
      <c r="I22" s="24" t="s">
        <v>89</v>
      </c>
      <c r="J22" s="17">
        <v>1307</v>
      </c>
      <c r="K22" s="18">
        <v>1306.2</v>
      </c>
      <c r="L22" s="18">
        <f>G22-K22</f>
        <v>0.79999999999995453</v>
      </c>
      <c r="M22" s="19"/>
      <c r="N22" s="19"/>
      <c r="O22" s="19"/>
      <c r="P22" s="19"/>
    </row>
    <row r="23" spans="1:16" ht="15" customHeight="1" x14ac:dyDescent="0.25">
      <c r="A23" s="16" t="s">
        <v>19</v>
      </c>
      <c r="B23" s="14" t="s">
        <v>90</v>
      </c>
      <c r="C23" s="14"/>
      <c r="D23" s="17">
        <v>18892</v>
      </c>
      <c r="E23" s="17" t="s">
        <v>126</v>
      </c>
      <c r="F23" s="17"/>
      <c r="G23" s="17">
        <v>18892</v>
      </c>
      <c r="H23" s="24" t="s">
        <v>18</v>
      </c>
      <c r="I23" s="24" t="s">
        <v>89</v>
      </c>
      <c r="J23" s="17">
        <v>9652</v>
      </c>
      <c r="K23" s="17">
        <v>9652</v>
      </c>
      <c r="L23" s="18">
        <f>G23-K23</f>
        <v>9240</v>
      </c>
      <c r="M23" s="19"/>
      <c r="N23" s="19"/>
      <c r="O23" s="19"/>
      <c r="P23" s="19"/>
    </row>
    <row r="24" spans="1:16" ht="15" customHeight="1" x14ac:dyDescent="0.25">
      <c r="A24" s="16"/>
      <c r="B24" s="14" t="s">
        <v>90</v>
      </c>
      <c r="C24" s="14"/>
      <c r="D24" s="17">
        <v>2953</v>
      </c>
      <c r="E24" s="17"/>
      <c r="F24" s="17"/>
      <c r="G24" s="17"/>
      <c r="H24" s="24" t="s">
        <v>20</v>
      </c>
      <c r="I24" s="24"/>
      <c r="J24" s="17"/>
      <c r="K24" s="18"/>
      <c r="L24" s="18"/>
      <c r="M24" s="19"/>
      <c r="N24" s="19"/>
      <c r="O24" s="19"/>
      <c r="P24" s="19"/>
    </row>
    <row r="25" spans="1:16" ht="15" customHeight="1" x14ac:dyDescent="0.25">
      <c r="A25" s="20"/>
      <c r="B25" s="21"/>
      <c r="C25" s="21"/>
      <c r="D25" s="23"/>
      <c r="E25" s="23"/>
    </row>
    <row r="26" spans="1:16" s="44" customFormat="1" ht="90" customHeight="1" x14ac:dyDescent="0.25">
      <c r="A26" s="121" t="s">
        <v>169</v>
      </c>
      <c r="B26" s="121"/>
      <c r="C26" s="121"/>
      <c r="D26" s="121"/>
    </row>
    <row r="27" spans="1:16" s="44" customFormat="1" ht="20.100000000000001" customHeight="1" x14ac:dyDescent="0.25">
      <c r="A27" s="122" t="s">
        <v>124</v>
      </c>
      <c r="B27" s="122"/>
      <c r="C27" s="122"/>
      <c r="D27" s="122"/>
    </row>
    <row r="28" spans="1:16" s="44" customFormat="1" ht="14.25" x14ac:dyDescent="0.25">
      <c r="A28" s="121" t="s">
        <v>165</v>
      </c>
      <c r="B28" s="121"/>
      <c r="C28" s="121"/>
      <c r="D28" s="121"/>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5" bestFit="1" customWidth="1"/>
    <col min="2" max="2" width="24" style="15" bestFit="1" customWidth="1"/>
    <col min="3" max="3" width="18.28515625" style="15" bestFit="1" customWidth="1"/>
    <col min="4" max="4" width="23.140625" style="15" bestFit="1" customWidth="1"/>
    <col min="5" max="5" width="31" style="44" bestFit="1" customWidth="1"/>
    <col min="6" max="6" width="21" style="44" customWidth="1"/>
    <col min="7" max="7" width="22.7109375" style="44" customWidth="1"/>
    <col min="8" max="8" width="20.42578125" style="44" customWidth="1"/>
    <col min="9" max="9" width="22.7109375" style="44" customWidth="1"/>
    <col min="10" max="11" width="20.7109375" style="44" customWidth="1"/>
    <col min="12" max="12" width="24.28515625" style="44" customWidth="1"/>
    <col min="13" max="13" width="14" style="44" customWidth="1"/>
    <col min="14" max="14" width="22.7109375" style="44" customWidth="1"/>
    <col min="15" max="15" width="25.85546875" style="44" bestFit="1" customWidth="1"/>
    <col min="16" max="16" width="19.7109375" style="44" customWidth="1"/>
    <col min="17" max="17" width="20.85546875" style="44" customWidth="1"/>
    <col min="18" max="18" width="16.140625" style="44" customWidth="1"/>
    <col min="19" max="19" width="21.85546875" style="44" customWidth="1"/>
    <col min="20" max="20" width="16.42578125" style="44" customWidth="1"/>
    <col min="21" max="21" width="17.140625" style="44" customWidth="1"/>
    <col min="22" max="22" width="14.28515625" style="44" customWidth="1"/>
    <col min="23" max="16384" width="11.42578125" style="44"/>
  </cols>
  <sheetData>
    <row r="1" spans="1:251" s="48" customFormat="1" ht="15" customHeight="1" x14ac:dyDescent="0.25">
      <c r="A1" s="123" t="s">
        <v>123</v>
      </c>
      <c r="B1" s="123"/>
      <c r="C1" s="123"/>
      <c r="D1" s="123"/>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row>
    <row r="2" spans="1:251" s="48" customFormat="1" ht="15" customHeight="1" x14ac:dyDescent="0.25">
      <c r="A2" s="123" t="s">
        <v>25</v>
      </c>
      <c r="B2" s="123"/>
      <c r="C2" s="123"/>
      <c r="D2" s="123"/>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row>
    <row r="3" spans="1:251" s="48" customFormat="1" ht="15" customHeight="1" x14ac:dyDescent="0.25">
      <c r="A3" s="123" t="s">
        <v>26</v>
      </c>
      <c r="B3" s="123"/>
      <c r="C3" s="123"/>
      <c r="D3" s="123"/>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row>
    <row r="4" spans="1:251" s="48" customFormat="1" ht="15" customHeight="1" x14ac:dyDescent="0.25">
      <c r="A4" s="123" t="s">
        <v>11</v>
      </c>
      <c r="B4" s="123"/>
      <c r="C4" s="123"/>
      <c r="D4" s="123"/>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row>
    <row r="5" spans="1:251" s="48" customFormat="1" ht="15" customHeight="1" x14ac:dyDescent="0.25">
      <c r="A5" s="123" t="s">
        <v>12</v>
      </c>
      <c r="B5" s="123"/>
      <c r="C5" s="123"/>
      <c r="D5" s="123"/>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row>
    <row r="6" spans="1:251" s="48" customFormat="1" ht="15" customHeight="1" x14ac:dyDescent="0.25">
      <c r="A6" s="123" t="s">
        <v>7</v>
      </c>
      <c r="B6" s="123"/>
      <c r="C6" s="123"/>
      <c r="D6" s="123"/>
      <c r="E6" s="47"/>
      <c r="F6" s="47"/>
      <c r="G6" s="47"/>
      <c r="H6" s="8">
        <v>372400</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row>
    <row r="7" spans="1:251" s="48" customFormat="1" ht="15" customHeight="1" x14ac:dyDescent="0.25">
      <c r="A7" s="123" t="s">
        <v>9</v>
      </c>
      <c r="B7" s="123"/>
      <c r="C7" s="123"/>
      <c r="D7" s="123"/>
      <c r="E7" s="47"/>
      <c r="F7" s="47"/>
      <c r="G7" s="47"/>
      <c r="H7" s="49">
        <f>H6*0.25</f>
        <v>93100</v>
      </c>
      <c r="I7" s="50"/>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row>
    <row r="8" spans="1:251" s="48" customFormat="1" ht="15" customHeight="1" x14ac:dyDescent="0.25">
      <c r="A8" s="123" t="s">
        <v>8</v>
      </c>
      <c r="B8" s="123"/>
      <c r="C8" s="123"/>
      <c r="D8" s="123"/>
      <c r="E8" s="47"/>
      <c r="F8" s="47"/>
      <c r="G8" s="47"/>
      <c r="H8" s="36"/>
      <c r="I8" s="47"/>
      <c r="J8" s="47"/>
      <c r="K8" s="47"/>
      <c r="L8" s="47" t="s">
        <v>160</v>
      </c>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row>
    <row r="9" spans="1:251" s="48" customFormat="1" ht="15" customHeight="1" x14ac:dyDescent="0.25">
      <c r="A9" s="123" t="s">
        <v>10</v>
      </c>
      <c r="B9" s="123"/>
      <c r="C9" s="123"/>
      <c r="D9" s="123"/>
      <c r="E9" s="47"/>
      <c r="F9" s="47"/>
      <c r="G9" s="47"/>
      <c r="H9" s="47">
        <v>186200</v>
      </c>
      <c r="I9" s="47"/>
      <c r="J9" s="47"/>
      <c r="K9" s="47"/>
      <c r="L9" s="52">
        <v>255237</v>
      </c>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row>
    <row r="10" spans="1:251" s="48" customFormat="1" ht="29.25" customHeight="1" x14ac:dyDescent="0.25">
      <c r="A10" s="123" t="s">
        <v>14</v>
      </c>
      <c r="B10" s="123"/>
      <c r="C10" s="123"/>
      <c r="D10" s="123"/>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row>
    <row r="11" spans="1:251" s="48" customFormat="1" x14ac:dyDescent="0.25">
      <c r="A11" s="15"/>
      <c r="B11" s="15"/>
      <c r="C11" s="15"/>
      <c r="D11" s="15"/>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row>
    <row r="12" spans="1:251" s="15" customFormat="1" ht="30" customHeight="1" x14ac:dyDescent="0.25">
      <c r="A12" s="5" t="s">
        <v>15</v>
      </c>
      <c r="B12" s="6"/>
      <c r="C12" s="6"/>
      <c r="D12" s="6"/>
      <c r="E12" s="6"/>
      <c r="F12" s="6"/>
      <c r="G12" s="5" t="s">
        <v>155</v>
      </c>
      <c r="H12" s="6"/>
      <c r="I12" s="42"/>
      <c r="J12" s="5" t="s">
        <v>154</v>
      </c>
      <c r="K12" s="6"/>
      <c r="L12" s="6"/>
      <c r="M12" s="6"/>
      <c r="N12" s="42"/>
      <c r="O12" s="5" t="s">
        <v>93</v>
      </c>
      <c r="P12" s="6"/>
      <c r="Q12" s="6"/>
      <c r="R12" s="6"/>
      <c r="S12" s="6"/>
      <c r="T12" s="42"/>
      <c r="U12" s="29" t="s">
        <v>91</v>
      </c>
      <c r="V12" s="30"/>
      <c r="W12" s="31" t="s">
        <v>16</v>
      </c>
      <c r="X12" s="32"/>
      <c r="Y12" s="32"/>
      <c r="Z12" s="33"/>
    </row>
    <row r="13" spans="1:251" s="35" customFormat="1" ht="87" customHeight="1" x14ac:dyDescent="0.25">
      <c r="A13" s="2" t="s">
        <v>5</v>
      </c>
      <c r="B13" s="2" t="s">
        <v>27</v>
      </c>
      <c r="C13" s="2" t="s">
        <v>29</v>
      </c>
      <c r="D13" s="2" t="s">
        <v>1</v>
      </c>
      <c r="E13" s="2" t="s">
        <v>17</v>
      </c>
      <c r="F13" s="2" t="s">
        <v>92</v>
      </c>
      <c r="G13" s="45" t="s">
        <v>127</v>
      </c>
      <c r="H13" s="43" t="s">
        <v>158</v>
      </c>
      <c r="I13" s="43" t="s">
        <v>156</v>
      </c>
      <c r="J13" s="39" t="s">
        <v>127</v>
      </c>
      <c r="K13" s="39" t="s">
        <v>158</v>
      </c>
      <c r="L13" s="39" t="s">
        <v>157</v>
      </c>
      <c r="M13" s="39" t="s">
        <v>91</v>
      </c>
      <c r="N13" s="39" t="s">
        <v>153</v>
      </c>
      <c r="O13" s="2" t="s">
        <v>121</v>
      </c>
      <c r="P13" s="2" t="s">
        <v>2</v>
      </c>
      <c r="Q13" s="2" t="s">
        <v>3</v>
      </c>
      <c r="R13" s="38" t="s">
        <v>4</v>
      </c>
      <c r="S13" s="38" t="s">
        <v>152</v>
      </c>
      <c r="T13" s="2" t="s">
        <v>23</v>
      </c>
      <c r="U13" s="28" t="s">
        <v>21</v>
      </c>
      <c r="V13" s="28" t="s">
        <v>122</v>
      </c>
      <c r="W13" s="3" t="s">
        <v>22</v>
      </c>
      <c r="X13" s="4" t="s">
        <v>0</v>
      </c>
      <c r="Y13" s="4" t="s">
        <v>24</v>
      </c>
      <c r="Z13" s="3" t="s">
        <v>2</v>
      </c>
    </row>
    <row r="14" spans="1:251" s="15" customFormat="1" ht="15" customHeight="1" x14ac:dyDescent="0.25">
      <c r="A14" s="16" t="s">
        <v>30</v>
      </c>
      <c r="B14" s="14" t="s">
        <v>28</v>
      </c>
      <c r="C14" s="25"/>
      <c r="D14" s="24" t="s">
        <v>34</v>
      </c>
      <c r="E14" s="24" t="s">
        <v>48</v>
      </c>
      <c r="F14" s="17">
        <v>12526</v>
      </c>
      <c r="G14" s="17"/>
      <c r="H14" s="17">
        <v>93100</v>
      </c>
      <c r="I14" s="17">
        <v>186200</v>
      </c>
      <c r="J14" s="17" t="s">
        <v>126</v>
      </c>
      <c r="K14" s="17" t="s">
        <v>126</v>
      </c>
      <c r="L14" s="17" t="s">
        <v>126</v>
      </c>
      <c r="M14" s="40">
        <f t="shared" ref="M14:M27" si="0">IFERROR(IF(IF(AND(A14&lt;&gt;"",B14="PRIMER SEMESTRE"),SUMIF($A$14:$A$27,A14,$O$14:$O$27),""),(U14/IF(AND(A14&lt;&gt;"",B14="PRIMER SEMESTRE"),SUMIF($A$14:$A$27,A14,$O$14:$O$27),"")),""),"")</f>
        <v>0.16459828116376252</v>
      </c>
      <c r="N14" s="41">
        <f>SUMIF($A$13:A14,A14,$M$13:M14)</f>
        <v>0.16459828116376252</v>
      </c>
      <c r="O14" s="17">
        <v>12526</v>
      </c>
      <c r="P14" s="24" t="s">
        <v>18</v>
      </c>
      <c r="Q14" s="24" t="s">
        <v>107</v>
      </c>
      <c r="R14" s="24" t="s">
        <v>89</v>
      </c>
      <c r="S14" s="24" t="s">
        <v>128</v>
      </c>
      <c r="T14" s="17">
        <v>12526</v>
      </c>
      <c r="U14" s="18">
        <v>12525.6</v>
      </c>
      <c r="V14" s="18">
        <f t="shared" ref="V14:V26" si="1">O14-U14</f>
        <v>0.3999999999996362</v>
      </c>
      <c r="W14" s="19"/>
      <c r="X14" s="19"/>
      <c r="Y14" s="19"/>
      <c r="Z14" s="19"/>
    </row>
    <row r="15" spans="1:251" s="15" customFormat="1" ht="15" customHeight="1" x14ac:dyDescent="0.25">
      <c r="A15" s="16" t="s">
        <v>31</v>
      </c>
      <c r="B15" s="14" t="s">
        <v>28</v>
      </c>
      <c r="C15" s="25"/>
      <c r="D15" s="24" t="s">
        <v>35</v>
      </c>
      <c r="E15" s="24" t="s">
        <v>49</v>
      </c>
      <c r="F15" s="17">
        <v>2448</v>
      </c>
      <c r="G15" s="17"/>
      <c r="H15" s="17"/>
      <c r="I15" s="17">
        <v>173674</v>
      </c>
      <c r="J15" s="17" t="s">
        <v>126</v>
      </c>
      <c r="K15" s="17" t="s">
        <v>126</v>
      </c>
      <c r="L15" s="17" t="s">
        <v>126</v>
      </c>
      <c r="M15" s="40">
        <f t="shared" si="0"/>
        <v>1</v>
      </c>
      <c r="N15" s="41">
        <f>SUMIF($A$13:A15,A15,$M$13:M15)</f>
        <v>1</v>
      </c>
      <c r="O15" s="17">
        <v>2448</v>
      </c>
      <c r="P15" s="24" t="s">
        <v>18</v>
      </c>
      <c r="Q15" s="24" t="s">
        <v>108</v>
      </c>
      <c r="R15" s="24" t="s">
        <v>89</v>
      </c>
      <c r="S15" s="24" t="s">
        <v>129</v>
      </c>
      <c r="T15" s="17">
        <v>2448</v>
      </c>
      <c r="U15" s="18">
        <v>2448</v>
      </c>
      <c r="V15" s="18">
        <f t="shared" si="1"/>
        <v>0</v>
      </c>
      <c r="W15" s="19"/>
      <c r="X15" s="19"/>
      <c r="Y15" s="19"/>
      <c r="Z15" s="19"/>
    </row>
    <row r="16" spans="1:251" s="15" customFormat="1" ht="15" customHeight="1" x14ac:dyDescent="0.25">
      <c r="A16" s="16" t="s">
        <v>30</v>
      </c>
      <c r="B16" s="14" t="s">
        <v>28</v>
      </c>
      <c r="C16" s="25"/>
      <c r="D16" s="24" t="s">
        <v>36</v>
      </c>
      <c r="E16" s="24" t="s">
        <v>50</v>
      </c>
      <c r="F16" s="17">
        <v>14743</v>
      </c>
      <c r="G16" s="17"/>
      <c r="H16" s="17"/>
      <c r="I16" s="17">
        <v>171226</v>
      </c>
      <c r="J16" s="17" t="s">
        <v>126</v>
      </c>
      <c r="K16" s="17" t="s">
        <v>126</v>
      </c>
      <c r="L16" s="17" t="s">
        <v>126</v>
      </c>
      <c r="M16" s="40">
        <f t="shared" si="0"/>
        <v>0.1937297957896397</v>
      </c>
      <c r="N16" s="41">
        <f>SUMIF($A$13:A16,A16,$M$13:M16)</f>
        <v>0.35832807695340219</v>
      </c>
      <c r="O16" s="17">
        <v>14743</v>
      </c>
      <c r="P16" s="24" t="s">
        <v>18</v>
      </c>
      <c r="Q16" s="24" t="s">
        <v>109</v>
      </c>
      <c r="R16" s="24" t="s">
        <v>89</v>
      </c>
      <c r="S16" s="24" t="s">
        <v>130</v>
      </c>
      <c r="T16" s="17">
        <v>14743</v>
      </c>
      <c r="U16" s="18">
        <v>14742.45</v>
      </c>
      <c r="V16" s="18">
        <f t="shared" si="1"/>
        <v>0.5499999999992724</v>
      </c>
      <c r="W16" s="19"/>
      <c r="X16" s="19"/>
      <c r="Y16" s="19"/>
      <c r="Z16" s="19"/>
    </row>
    <row r="17" spans="1:26" s="15" customFormat="1" ht="15" customHeight="1" x14ac:dyDescent="0.25">
      <c r="A17" s="16" t="s">
        <v>30</v>
      </c>
      <c r="B17" s="14" t="s">
        <v>28</v>
      </c>
      <c r="C17" s="25"/>
      <c r="D17" s="24" t="s">
        <v>37</v>
      </c>
      <c r="E17" s="24" t="s">
        <v>51</v>
      </c>
      <c r="F17" s="17">
        <v>3840</v>
      </c>
      <c r="G17" s="17"/>
      <c r="H17" s="17"/>
      <c r="I17" s="17">
        <v>156483</v>
      </c>
      <c r="J17" s="17" t="s">
        <v>126</v>
      </c>
      <c r="K17" s="17" t="s">
        <v>126</v>
      </c>
      <c r="L17" s="17" t="s">
        <v>126</v>
      </c>
      <c r="M17" s="40">
        <f t="shared" si="0"/>
        <v>4.5730505400930377E-2</v>
      </c>
      <c r="N17" s="41">
        <f>SUMIF($A$13:A17,A17,$M$13:M17)</f>
        <v>0.40405858235433256</v>
      </c>
      <c r="O17" s="17">
        <v>3840</v>
      </c>
      <c r="P17" s="24" t="s">
        <v>18</v>
      </c>
      <c r="Q17" s="24" t="s">
        <v>110</v>
      </c>
      <c r="R17" s="24" t="s">
        <v>89</v>
      </c>
      <c r="S17" s="24" t="s">
        <v>131</v>
      </c>
      <c r="T17" s="17">
        <v>3480</v>
      </c>
      <c r="U17" s="18">
        <v>3480</v>
      </c>
      <c r="V17" s="18">
        <f t="shared" si="1"/>
        <v>360</v>
      </c>
      <c r="W17" s="19"/>
      <c r="X17" s="19"/>
      <c r="Y17" s="19"/>
      <c r="Z17" s="19"/>
    </row>
    <row r="18" spans="1:26" s="15" customFormat="1" ht="15" customHeight="1" x14ac:dyDescent="0.25">
      <c r="A18" s="16" t="s">
        <v>32</v>
      </c>
      <c r="B18" s="14" t="s">
        <v>28</v>
      </c>
      <c r="C18" s="25"/>
      <c r="D18" s="24" t="s">
        <v>38</v>
      </c>
      <c r="E18" s="24" t="s">
        <v>52</v>
      </c>
      <c r="F18" s="46">
        <v>200</v>
      </c>
      <c r="G18" s="17"/>
      <c r="H18" s="17"/>
      <c r="I18" s="17">
        <v>152643</v>
      </c>
      <c r="J18" s="17" t="s">
        <v>126</v>
      </c>
      <c r="K18" s="17" t="s">
        <v>126</v>
      </c>
      <c r="L18" s="17" t="s">
        <v>126</v>
      </c>
      <c r="M18" s="40">
        <f t="shared" si="0"/>
        <v>1</v>
      </c>
      <c r="N18" s="41">
        <f>SUMIF($A$13:A18,A18,$M$13:M18)</f>
        <v>1</v>
      </c>
      <c r="O18" s="46">
        <v>145</v>
      </c>
      <c r="P18" s="24" t="s">
        <v>18</v>
      </c>
      <c r="Q18" s="24" t="s">
        <v>111</v>
      </c>
      <c r="R18" s="24" t="s">
        <v>89</v>
      </c>
      <c r="S18" s="24" t="s">
        <v>132</v>
      </c>
      <c r="T18" s="17">
        <v>145</v>
      </c>
      <c r="U18" s="18">
        <v>145</v>
      </c>
      <c r="V18" s="18">
        <f t="shared" si="1"/>
        <v>0</v>
      </c>
      <c r="W18" s="19"/>
      <c r="X18" s="19"/>
      <c r="Y18" s="19"/>
      <c r="Z18" s="19"/>
    </row>
    <row r="19" spans="1:26" s="15" customFormat="1" ht="15" customHeight="1" x14ac:dyDescent="0.25">
      <c r="A19" s="16" t="s">
        <v>30</v>
      </c>
      <c r="B19" s="14" t="s">
        <v>28</v>
      </c>
      <c r="C19" s="25"/>
      <c r="D19" s="24" t="s">
        <v>39</v>
      </c>
      <c r="E19" s="24" t="s">
        <v>53</v>
      </c>
      <c r="F19" s="17">
        <v>8841</v>
      </c>
      <c r="G19" s="17"/>
      <c r="H19" s="17"/>
      <c r="I19" s="17">
        <v>152498</v>
      </c>
      <c r="J19" s="17" t="s">
        <v>126</v>
      </c>
      <c r="K19" s="17" t="s">
        <v>126</v>
      </c>
      <c r="L19" s="17" t="s">
        <v>126</v>
      </c>
      <c r="M19" s="40">
        <f t="shared" si="0"/>
        <v>0.1161680990301979</v>
      </c>
      <c r="N19" s="41">
        <f>SUMIF($A$13:A19,A19,$M$13:M19)</f>
        <v>0.52022668138453043</v>
      </c>
      <c r="O19" s="17">
        <v>8841</v>
      </c>
      <c r="P19" s="24" t="s">
        <v>18</v>
      </c>
      <c r="Q19" s="24" t="s">
        <v>112</v>
      </c>
      <c r="R19" s="24" t="s">
        <v>89</v>
      </c>
      <c r="S19" s="24" t="s">
        <v>133</v>
      </c>
      <c r="T19" s="26">
        <v>9201</v>
      </c>
      <c r="U19" s="18">
        <v>8840.16</v>
      </c>
      <c r="V19" s="18">
        <f t="shared" si="1"/>
        <v>0.84000000000014552</v>
      </c>
      <c r="W19" s="19"/>
      <c r="X19" s="19"/>
      <c r="Y19" s="19"/>
      <c r="Z19" s="19"/>
    </row>
    <row r="20" spans="1:26" s="15" customFormat="1" ht="15" customHeight="1" x14ac:dyDescent="0.25">
      <c r="A20" s="16" t="s">
        <v>19</v>
      </c>
      <c r="B20" s="14" t="s">
        <v>28</v>
      </c>
      <c r="C20" s="25"/>
      <c r="D20" s="24" t="s">
        <v>40</v>
      </c>
      <c r="E20" s="24" t="s">
        <v>54</v>
      </c>
      <c r="F20" s="17">
        <v>1512</v>
      </c>
      <c r="G20" s="17"/>
      <c r="H20" s="17"/>
      <c r="I20" s="17">
        <v>143657</v>
      </c>
      <c r="J20" s="17" t="s">
        <v>126</v>
      </c>
      <c r="K20" s="17" t="s">
        <v>126</v>
      </c>
      <c r="L20" s="17" t="s">
        <v>126</v>
      </c>
      <c r="M20" s="40">
        <f t="shared" si="0"/>
        <v>3.9301310043668124E-2</v>
      </c>
      <c r="N20" s="41">
        <f>SUMIF($A$13:A20,A20,$M$13:M20)</f>
        <v>3.9301310043668124E-2</v>
      </c>
      <c r="O20" s="17">
        <v>1512</v>
      </c>
      <c r="P20" s="24" t="s">
        <v>18</v>
      </c>
      <c r="Q20" s="24" t="s">
        <v>113</v>
      </c>
      <c r="R20" s="24" t="s">
        <v>89</v>
      </c>
      <c r="S20" s="24" t="s">
        <v>134</v>
      </c>
      <c r="T20" s="17">
        <v>1512</v>
      </c>
      <c r="U20" s="18">
        <v>1512</v>
      </c>
      <c r="V20" s="18">
        <f t="shared" si="1"/>
        <v>0</v>
      </c>
      <c r="W20" s="19"/>
      <c r="X20" s="19"/>
      <c r="Y20" s="19"/>
      <c r="Z20" s="19"/>
    </row>
    <row r="21" spans="1:26" s="15" customFormat="1" ht="15" customHeight="1" x14ac:dyDescent="0.25">
      <c r="A21" s="16" t="s">
        <v>30</v>
      </c>
      <c r="B21" s="14" t="s">
        <v>28</v>
      </c>
      <c r="C21" s="25"/>
      <c r="D21" s="24" t="s">
        <v>41</v>
      </c>
      <c r="E21" s="24" t="s">
        <v>55</v>
      </c>
      <c r="F21" s="17">
        <v>9064</v>
      </c>
      <c r="G21" s="17"/>
      <c r="H21" s="17"/>
      <c r="I21" s="17">
        <v>142145</v>
      </c>
      <c r="J21" s="17" t="s">
        <v>126</v>
      </c>
      <c r="K21" s="17" t="s">
        <v>126</v>
      </c>
      <c r="L21" s="17" t="s">
        <v>126</v>
      </c>
      <c r="M21" s="40">
        <f t="shared" si="0"/>
        <v>0.11909813661331441</v>
      </c>
      <c r="N21" s="41">
        <f>SUMIF($A$13:A21,A21,$M$13:M21)</f>
        <v>0.6393248179978448</v>
      </c>
      <c r="O21" s="17">
        <v>9064</v>
      </c>
      <c r="P21" s="24" t="s">
        <v>18</v>
      </c>
      <c r="Q21" s="24" t="s">
        <v>114</v>
      </c>
      <c r="R21" s="24" t="s">
        <v>89</v>
      </c>
      <c r="S21" s="24" t="s">
        <v>135</v>
      </c>
      <c r="T21" s="17">
        <v>9064</v>
      </c>
      <c r="U21" s="18">
        <v>9063.1299999999992</v>
      </c>
      <c r="V21" s="18">
        <f t="shared" si="1"/>
        <v>0.87000000000080036</v>
      </c>
      <c r="W21" s="19"/>
      <c r="X21" s="19"/>
      <c r="Y21" s="19"/>
      <c r="Z21" s="19"/>
    </row>
    <row r="22" spans="1:26" s="15" customFormat="1" ht="15" customHeight="1" x14ac:dyDescent="0.25">
      <c r="A22" s="16" t="s">
        <v>30</v>
      </c>
      <c r="B22" s="14" t="s">
        <v>28</v>
      </c>
      <c r="C22" s="25"/>
      <c r="D22" s="24" t="s">
        <v>42</v>
      </c>
      <c r="E22" s="24" t="s">
        <v>56</v>
      </c>
      <c r="F22" s="17">
        <v>5876</v>
      </c>
      <c r="G22" s="17"/>
      <c r="H22" s="17"/>
      <c r="I22" s="17">
        <v>133081</v>
      </c>
      <c r="J22" s="17" t="s">
        <v>126</v>
      </c>
      <c r="K22" s="17" t="s">
        <v>126</v>
      </c>
      <c r="L22" s="17" t="s">
        <v>126</v>
      </c>
      <c r="M22" s="40">
        <f t="shared" si="0"/>
        <v>7.7215564140976106E-2</v>
      </c>
      <c r="N22" s="41">
        <f>SUMIF($A$13:A22,A22,$M$13:M22)</f>
        <v>0.71654038213882087</v>
      </c>
      <c r="O22" s="17">
        <v>5876</v>
      </c>
      <c r="P22" s="24" t="s">
        <v>18</v>
      </c>
      <c r="Q22" s="24" t="s">
        <v>115</v>
      </c>
      <c r="R22" s="24" t="s">
        <v>89</v>
      </c>
      <c r="S22" s="24" t="s">
        <v>136</v>
      </c>
      <c r="T22" s="17">
        <v>5876</v>
      </c>
      <c r="U22" s="18">
        <v>5875.95</v>
      </c>
      <c r="V22" s="18">
        <f t="shared" si="1"/>
        <v>5.0000000000181899E-2</v>
      </c>
      <c r="W22" s="19"/>
      <c r="X22" s="19"/>
      <c r="Y22" s="19"/>
      <c r="Z22" s="19"/>
    </row>
    <row r="23" spans="1:26" s="15" customFormat="1" ht="15" customHeight="1" x14ac:dyDescent="0.25">
      <c r="A23" s="16" t="s">
        <v>30</v>
      </c>
      <c r="B23" s="14" t="s">
        <v>28</v>
      </c>
      <c r="C23" s="25"/>
      <c r="D23" s="24" t="s">
        <v>43</v>
      </c>
      <c r="E23" s="24" t="s">
        <v>57</v>
      </c>
      <c r="F23" s="46">
        <v>11494</v>
      </c>
      <c r="G23" s="17"/>
      <c r="H23" s="17"/>
      <c r="I23" s="17">
        <v>127205</v>
      </c>
      <c r="J23" s="17" t="s">
        <v>126</v>
      </c>
      <c r="K23" s="17" t="s">
        <v>126</v>
      </c>
      <c r="L23" s="17" t="s">
        <v>126</v>
      </c>
      <c r="M23" s="40">
        <f t="shared" si="0"/>
        <v>0.11287786801229993</v>
      </c>
      <c r="N23" s="41">
        <f>SUMIF($A$13:A23,A23,$M$13:M23)</f>
        <v>0.82941825015112081</v>
      </c>
      <c r="O23" s="46">
        <v>8590</v>
      </c>
      <c r="P23" s="24" t="s">
        <v>18</v>
      </c>
      <c r="Q23" s="24" t="s">
        <v>116</v>
      </c>
      <c r="R23" s="24" t="s">
        <v>89</v>
      </c>
      <c r="S23" s="24" t="s">
        <v>137</v>
      </c>
      <c r="T23" s="17">
        <v>8590</v>
      </c>
      <c r="U23" s="18">
        <v>8589.7800000000007</v>
      </c>
      <c r="V23" s="18">
        <f t="shared" si="1"/>
        <v>0.21999999999934516</v>
      </c>
      <c r="W23" s="19"/>
      <c r="X23" s="19"/>
      <c r="Y23" s="19"/>
      <c r="Z23" s="19"/>
    </row>
    <row r="24" spans="1:26" s="15" customFormat="1" ht="15" customHeight="1" x14ac:dyDescent="0.25">
      <c r="A24" s="16" t="s">
        <v>19</v>
      </c>
      <c r="B24" s="14" t="s">
        <v>28</v>
      </c>
      <c r="C24" s="25"/>
      <c r="D24" s="24" t="s">
        <v>44</v>
      </c>
      <c r="E24" s="24" t="s">
        <v>58</v>
      </c>
      <c r="F24" s="17">
        <v>36960</v>
      </c>
      <c r="G24" s="17"/>
      <c r="H24" s="17"/>
      <c r="I24" s="17">
        <v>118615</v>
      </c>
      <c r="J24" s="17" t="s">
        <v>126</v>
      </c>
      <c r="K24" s="17" t="s">
        <v>126</v>
      </c>
      <c r="L24" s="17" t="s">
        <v>126</v>
      </c>
      <c r="M24" s="40">
        <f t="shared" si="0"/>
        <v>0.9606986899563319</v>
      </c>
      <c r="N24" s="41">
        <f>SUMIF($A$13:A24,A24,$M$13:M24)</f>
        <v>1</v>
      </c>
      <c r="O24" s="17">
        <v>36960</v>
      </c>
      <c r="P24" s="24" t="s">
        <v>18</v>
      </c>
      <c r="Q24" s="24" t="s">
        <v>117</v>
      </c>
      <c r="R24" s="24" t="s">
        <v>89</v>
      </c>
      <c r="S24" s="24" t="s">
        <v>138</v>
      </c>
      <c r="T24" s="17">
        <v>36960</v>
      </c>
      <c r="U24" s="18">
        <v>36960</v>
      </c>
      <c r="V24" s="18">
        <f t="shared" si="1"/>
        <v>0</v>
      </c>
      <c r="W24" s="19"/>
      <c r="X24" s="19"/>
      <c r="Y24" s="19"/>
      <c r="Z24" s="19"/>
    </row>
    <row r="25" spans="1:26" s="15" customFormat="1" ht="15" customHeight="1" x14ac:dyDescent="0.25">
      <c r="A25" s="16" t="s">
        <v>30</v>
      </c>
      <c r="B25" s="14" t="s">
        <v>28</v>
      </c>
      <c r="C25" s="25"/>
      <c r="D25" s="24" t="s">
        <v>45</v>
      </c>
      <c r="E25" s="24" t="s">
        <v>59</v>
      </c>
      <c r="F25" s="17">
        <v>3456</v>
      </c>
      <c r="G25" s="17"/>
      <c r="H25" s="17"/>
      <c r="I25" s="17">
        <v>81655</v>
      </c>
      <c r="J25" s="17" t="s">
        <v>126</v>
      </c>
      <c r="K25" s="17" t="s">
        <v>126</v>
      </c>
      <c r="L25" s="17" t="s">
        <v>126</v>
      </c>
      <c r="M25" s="40">
        <f t="shared" si="0"/>
        <v>4.5401061788746089E-2</v>
      </c>
      <c r="N25" s="41">
        <f>SUMIF($A$13:A25,A25,$M$13:M25)</f>
        <v>0.87481931193986684</v>
      </c>
      <c r="O25" s="17">
        <v>3456</v>
      </c>
      <c r="P25" s="24" t="s">
        <v>18</v>
      </c>
      <c r="Q25" s="24" t="s">
        <v>118</v>
      </c>
      <c r="R25" s="24" t="s">
        <v>89</v>
      </c>
      <c r="S25" s="24" t="s">
        <v>139</v>
      </c>
      <c r="T25" s="17">
        <v>3456</v>
      </c>
      <c r="U25" s="18">
        <v>3454.93</v>
      </c>
      <c r="V25" s="18">
        <f t="shared" si="1"/>
        <v>1.0700000000001637</v>
      </c>
      <c r="W25" s="19"/>
      <c r="X25" s="19"/>
      <c r="Y25" s="19"/>
      <c r="Z25" s="19"/>
    </row>
    <row r="26" spans="1:26" s="15" customFormat="1" ht="15" customHeight="1" x14ac:dyDescent="0.25">
      <c r="A26" s="16" t="s">
        <v>30</v>
      </c>
      <c r="B26" s="14" t="s">
        <v>28</v>
      </c>
      <c r="C26" s="25"/>
      <c r="D26" s="24" t="s">
        <v>46</v>
      </c>
      <c r="E26" s="24" t="s">
        <v>60</v>
      </c>
      <c r="F26" s="17">
        <v>9162</v>
      </c>
      <c r="G26" s="17"/>
      <c r="H26" s="17"/>
      <c r="I26" s="17">
        <v>78199</v>
      </c>
      <c r="J26" s="17" t="s">
        <v>126</v>
      </c>
      <c r="K26" s="17" t="s">
        <v>126</v>
      </c>
      <c r="L26" s="17" t="s">
        <v>126</v>
      </c>
      <c r="M26" s="40">
        <f t="shared" si="0"/>
        <v>0.1203863439249389</v>
      </c>
      <c r="N26" s="41">
        <f>SUMIF($A$13:A26,A26,$M$13:M26)</f>
        <v>0.99520565586480569</v>
      </c>
      <c r="O26" s="17">
        <v>9162</v>
      </c>
      <c r="P26" s="24" t="s">
        <v>18</v>
      </c>
      <c r="Q26" s="24" t="s">
        <v>119</v>
      </c>
      <c r="R26" s="24" t="s">
        <v>89</v>
      </c>
      <c r="S26" s="24" t="s">
        <v>140</v>
      </c>
      <c r="T26" s="17">
        <v>9162</v>
      </c>
      <c r="U26" s="18">
        <v>9161.16</v>
      </c>
      <c r="V26" s="18">
        <f t="shared" si="1"/>
        <v>0.84000000000014552</v>
      </c>
      <c r="W26" s="19"/>
      <c r="X26" s="19"/>
      <c r="Y26" s="19"/>
      <c r="Z26" s="19"/>
    </row>
    <row r="27" spans="1:26" s="15" customFormat="1" ht="15" customHeight="1" x14ac:dyDescent="0.25">
      <c r="A27" s="16"/>
      <c r="B27" s="14" t="s">
        <v>28</v>
      </c>
      <c r="C27" s="25"/>
      <c r="D27" s="24" t="s">
        <v>47</v>
      </c>
      <c r="E27" s="24" t="s">
        <v>61</v>
      </c>
      <c r="F27" s="17">
        <v>748</v>
      </c>
      <c r="G27" s="17"/>
      <c r="H27" s="17"/>
      <c r="I27" s="17"/>
      <c r="J27" s="17"/>
      <c r="K27" s="17"/>
      <c r="L27" s="17"/>
      <c r="M27" s="40" t="str">
        <f t="shared" si="0"/>
        <v/>
      </c>
      <c r="N27" s="41"/>
      <c r="O27" s="17"/>
      <c r="P27" s="24" t="s">
        <v>20</v>
      </c>
      <c r="Q27" s="24" t="s">
        <v>120</v>
      </c>
      <c r="R27" s="24"/>
      <c r="S27" s="24"/>
      <c r="T27" s="17"/>
      <c r="U27" s="18"/>
      <c r="V27" s="18"/>
      <c r="W27" s="19"/>
      <c r="X27" s="19"/>
      <c r="Y27" s="19"/>
      <c r="Z27" s="19"/>
    </row>
    <row r="28" spans="1:26" s="15" customFormat="1" ht="15" customHeight="1" x14ac:dyDescent="0.25">
      <c r="A28" s="16" t="s">
        <v>33</v>
      </c>
      <c r="B28" s="14" t="s">
        <v>90</v>
      </c>
      <c r="C28" s="25"/>
      <c r="D28" s="24" t="s">
        <v>62</v>
      </c>
      <c r="E28" s="24" t="s">
        <v>75</v>
      </c>
      <c r="F28" s="17">
        <v>748</v>
      </c>
      <c r="G28" s="17" t="s">
        <v>126</v>
      </c>
      <c r="H28" s="17" t="s">
        <v>126</v>
      </c>
      <c r="I28" s="17" t="s">
        <v>126</v>
      </c>
      <c r="J28" s="17"/>
      <c r="K28" s="17">
        <v>93100</v>
      </c>
      <c r="L28" s="17">
        <v>255237</v>
      </c>
      <c r="M28" s="41" t="s">
        <v>126</v>
      </c>
      <c r="N28" s="40"/>
      <c r="O28" s="17">
        <v>748</v>
      </c>
      <c r="P28" s="24" t="s">
        <v>18</v>
      </c>
      <c r="Q28" s="24" t="s">
        <v>94</v>
      </c>
      <c r="R28" s="24" t="s">
        <v>89</v>
      </c>
      <c r="S28" s="24" t="s">
        <v>141</v>
      </c>
      <c r="T28" s="17">
        <v>748</v>
      </c>
      <c r="U28" s="18">
        <v>748</v>
      </c>
      <c r="V28" s="18">
        <f t="shared" ref="V28:V38" si="2">O28-U28</f>
        <v>0</v>
      </c>
      <c r="W28" s="19"/>
      <c r="X28" s="19"/>
      <c r="Y28" s="19"/>
      <c r="Z28" s="19"/>
    </row>
    <row r="29" spans="1:26" s="15" customFormat="1" ht="15" customHeight="1" x14ac:dyDescent="0.25">
      <c r="A29" s="16" t="s">
        <v>30</v>
      </c>
      <c r="B29" s="14" t="s">
        <v>90</v>
      </c>
      <c r="C29" s="25"/>
      <c r="D29" s="24" t="s">
        <v>63</v>
      </c>
      <c r="E29" s="24" t="s">
        <v>76</v>
      </c>
      <c r="F29" s="17">
        <v>4814</v>
      </c>
      <c r="G29" s="17" t="s">
        <v>126</v>
      </c>
      <c r="H29" s="17" t="s">
        <v>126</v>
      </c>
      <c r="I29" s="17" t="s">
        <v>126</v>
      </c>
      <c r="J29" s="17"/>
      <c r="K29" s="17"/>
      <c r="L29" s="17">
        <v>254489</v>
      </c>
      <c r="M29" s="41" t="s">
        <v>126</v>
      </c>
      <c r="N29" s="53">
        <v>1</v>
      </c>
      <c r="O29" s="17">
        <v>4814</v>
      </c>
      <c r="P29" s="24" t="s">
        <v>18</v>
      </c>
      <c r="Q29" s="24" t="s">
        <v>95</v>
      </c>
      <c r="R29" s="24" t="s">
        <v>89</v>
      </c>
      <c r="S29" s="24" t="s">
        <v>142</v>
      </c>
      <c r="T29" s="17">
        <v>4814</v>
      </c>
      <c r="U29" s="18">
        <v>4813.21</v>
      </c>
      <c r="V29" s="18">
        <f t="shared" si="2"/>
        <v>0.78999999999996362</v>
      </c>
      <c r="W29" s="19"/>
      <c r="X29" s="19"/>
      <c r="Y29" s="19"/>
      <c r="Z29" s="19"/>
    </row>
    <row r="30" spans="1:26" s="15" customFormat="1" ht="15" customHeight="1" x14ac:dyDescent="0.25">
      <c r="A30" s="16" t="s">
        <v>88</v>
      </c>
      <c r="B30" s="14" t="s">
        <v>90</v>
      </c>
      <c r="C30" s="25"/>
      <c r="D30" s="24" t="s">
        <v>64</v>
      </c>
      <c r="E30" s="24" t="s">
        <v>77</v>
      </c>
      <c r="F30" s="17">
        <v>1307</v>
      </c>
      <c r="G30" s="17" t="s">
        <v>126</v>
      </c>
      <c r="H30" s="17" t="s">
        <v>126</v>
      </c>
      <c r="I30" s="17" t="s">
        <v>126</v>
      </c>
      <c r="J30" s="17"/>
      <c r="K30" s="17"/>
      <c r="L30" s="17">
        <v>249675</v>
      </c>
      <c r="M30" s="41" t="s">
        <v>126</v>
      </c>
      <c r="N30" s="40"/>
      <c r="O30" s="17">
        <v>1307</v>
      </c>
      <c r="P30" s="24" t="s">
        <v>18</v>
      </c>
      <c r="Q30" s="24" t="s">
        <v>96</v>
      </c>
      <c r="R30" s="24" t="s">
        <v>89</v>
      </c>
      <c r="S30" s="24" t="s">
        <v>143</v>
      </c>
      <c r="T30" s="17">
        <v>1307</v>
      </c>
      <c r="U30" s="18">
        <v>1306.2</v>
      </c>
      <c r="V30" s="18">
        <f t="shared" si="2"/>
        <v>0.79999999999995453</v>
      </c>
      <c r="W30" s="19"/>
      <c r="X30" s="19"/>
      <c r="Y30" s="19"/>
      <c r="Z30" s="19"/>
    </row>
    <row r="31" spans="1:26" s="15" customFormat="1" ht="15" customHeight="1" x14ac:dyDescent="0.25">
      <c r="A31" s="16" t="s">
        <v>30</v>
      </c>
      <c r="B31" s="14" t="s">
        <v>90</v>
      </c>
      <c r="C31" s="25"/>
      <c r="D31" s="24" t="s">
        <v>65</v>
      </c>
      <c r="E31" s="24" t="s">
        <v>78</v>
      </c>
      <c r="F31" s="17">
        <v>14509</v>
      </c>
      <c r="G31" s="17" t="s">
        <v>126</v>
      </c>
      <c r="H31" s="17" t="s">
        <v>126</v>
      </c>
      <c r="I31" s="17" t="s">
        <v>126</v>
      </c>
      <c r="J31" s="17"/>
      <c r="K31" s="17"/>
      <c r="L31" s="17">
        <v>248368</v>
      </c>
      <c r="M31" s="41" t="s">
        <v>126</v>
      </c>
      <c r="N31" s="41">
        <v>1</v>
      </c>
      <c r="O31" s="17">
        <v>14509</v>
      </c>
      <c r="P31" s="24" t="s">
        <v>18</v>
      </c>
      <c r="Q31" s="24" t="s">
        <v>97</v>
      </c>
      <c r="R31" s="24" t="s">
        <v>89</v>
      </c>
      <c r="S31" s="24" t="s">
        <v>144</v>
      </c>
      <c r="T31" s="17">
        <v>14509</v>
      </c>
      <c r="U31" s="18">
        <v>14508.27</v>
      </c>
      <c r="V31" s="18">
        <f t="shared" si="2"/>
        <v>0.72999999999956344</v>
      </c>
      <c r="W31" s="19"/>
      <c r="X31" s="19"/>
      <c r="Y31" s="19"/>
      <c r="Z31" s="19"/>
    </row>
    <row r="32" spans="1:26" s="15" customFormat="1" ht="15" customHeight="1" x14ac:dyDescent="0.25">
      <c r="A32" s="16" t="s">
        <v>19</v>
      </c>
      <c r="B32" s="14" t="s">
        <v>90</v>
      </c>
      <c r="C32" s="25"/>
      <c r="D32" s="24" t="s">
        <v>66</v>
      </c>
      <c r="E32" s="24" t="s">
        <v>79</v>
      </c>
      <c r="F32" s="17">
        <v>1512</v>
      </c>
      <c r="G32" s="17" t="s">
        <v>126</v>
      </c>
      <c r="H32" s="17" t="s">
        <v>126</v>
      </c>
      <c r="I32" s="17" t="s">
        <v>126</v>
      </c>
      <c r="J32" s="17"/>
      <c r="K32" s="17"/>
      <c r="L32" s="17">
        <v>233859</v>
      </c>
      <c r="M32" s="41" t="s">
        <v>126</v>
      </c>
      <c r="N32" s="53">
        <v>1</v>
      </c>
      <c r="O32" s="17">
        <v>1512</v>
      </c>
      <c r="P32" s="24" t="s">
        <v>18</v>
      </c>
      <c r="Q32" s="24" t="s">
        <v>98</v>
      </c>
      <c r="R32" s="24" t="s">
        <v>89</v>
      </c>
      <c r="S32" s="24" t="s">
        <v>145</v>
      </c>
      <c r="T32" s="17">
        <v>1512</v>
      </c>
      <c r="U32" s="18">
        <v>1512</v>
      </c>
      <c r="V32" s="18">
        <f t="shared" si="2"/>
        <v>0</v>
      </c>
      <c r="W32" s="19"/>
      <c r="X32" s="19"/>
      <c r="Y32" s="19"/>
      <c r="Z32" s="19"/>
    </row>
    <row r="33" spans="1:26" s="15" customFormat="1" ht="15" customHeight="1" x14ac:dyDescent="0.25">
      <c r="A33" s="16" t="s">
        <v>30</v>
      </c>
      <c r="B33" s="14" t="s">
        <v>90</v>
      </c>
      <c r="C33" s="25"/>
      <c r="D33" s="24" t="s">
        <v>67</v>
      </c>
      <c r="E33" s="24" t="s">
        <v>80</v>
      </c>
      <c r="F33" s="17">
        <v>8650</v>
      </c>
      <c r="G33" s="17" t="s">
        <v>126</v>
      </c>
      <c r="H33" s="17" t="s">
        <v>126</v>
      </c>
      <c r="I33" s="17" t="s">
        <v>126</v>
      </c>
      <c r="J33" s="17"/>
      <c r="K33" s="17"/>
      <c r="L33" s="17">
        <v>232347</v>
      </c>
      <c r="M33" s="41" t="s">
        <v>126</v>
      </c>
      <c r="N33" s="41">
        <v>1</v>
      </c>
      <c r="O33" s="17">
        <v>8650</v>
      </c>
      <c r="P33" s="24" t="s">
        <v>18</v>
      </c>
      <c r="Q33" s="24" t="s">
        <v>99</v>
      </c>
      <c r="R33" s="24" t="s">
        <v>89</v>
      </c>
      <c r="S33" s="24" t="s">
        <v>146</v>
      </c>
      <c r="T33" s="17">
        <v>8650</v>
      </c>
      <c r="U33" s="18">
        <v>8649.43</v>
      </c>
      <c r="V33" s="18">
        <f t="shared" si="2"/>
        <v>0.56999999999970896</v>
      </c>
      <c r="W33" s="19"/>
      <c r="X33" s="19"/>
      <c r="Y33" s="19"/>
      <c r="Z33" s="19"/>
    </row>
    <row r="34" spans="1:26" s="15" customFormat="1" ht="15" customHeight="1" x14ac:dyDescent="0.25">
      <c r="A34" s="16" t="s">
        <v>19</v>
      </c>
      <c r="B34" s="14" t="s">
        <v>90</v>
      </c>
      <c r="C34" s="25"/>
      <c r="D34" s="24" t="s">
        <v>68</v>
      </c>
      <c r="E34" s="24" t="s">
        <v>81</v>
      </c>
      <c r="F34" s="17">
        <v>8140</v>
      </c>
      <c r="G34" s="17" t="s">
        <v>126</v>
      </c>
      <c r="H34" s="17" t="s">
        <v>126</v>
      </c>
      <c r="I34" s="17" t="s">
        <v>126</v>
      </c>
      <c r="J34" s="17"/>
      <c r="K34" s="17"/>
      <c r="L34" s="17">
        <v>223697</v>
      </c>
      <c r="M34" s="41" t="s">
        <v>126</v>
      </c>
      <c r="N34" s="53">
        <v>1</v>
      </c>
      <c r="O34" s="17">
        <v>8140</v>
      </c>
      <c r="P34" s="24" t="s">
        <v>18</v>
      </c>
      <c r="Q34" s="24" t="s">
        <v>100</v>
      </c>
      <c r="R34" s="24" t="s">
        <v>89</v>
      </c>
      <c r="S34" s="24" t="s">
        <v>147</v>
      </c>
      <c r="T34" s="17">
        <v>8140</v>
      </c>
      <c r="U34" s="18">
        <v>8140</v>
      </c>
      <c r="V34" s="18">
        <f t="shared" si="2"/>
        <v>0</v>
      </c>
      <c r="W34" s="19"/>
      <c r="X34" s="19"/>
      <c r="Y34" s="19"/>
      <c r="Z34" s="19"/>
    </row>
    <row r="35" spans="1:26" s="15" customFormat="1" ht="15" customHeight="1" x14ac:dyDescent="0.25">
      <c r="A35" s="16" t="s">
        <v>30</v>
      </c>
      <c r="B35" s="14" t="s">
        <v>90</v>
      </c>
      <c r="C35" s="25"/>
      <c r="D35" s="24" t="s">
        <v>69</v>
      </c>
      <c r="E35" s="24" t="s">
        <v>82</v>
      </c>
      <c r="F35" s="17">
        <v>9874</v>
      </c>
      <c r="G35" s="17" t="s">
        <v>126</v>
      </c>
      <c r="H35" s="17" t="s">
        <v>126</v>
      </c>
      <c r="I35" s="17" t="s">
        <v>126</v>
      </c>
      <c r="J35" s="17"/>
      <c r="K35" s="17"/>
      <c r="L35" s="17">
        <v>215557</v>
      </c>
      <c r="M35" s="41" t="s">
        <v>126</v>
      </c>
      <c r="N35" s="41">
        <v>1</v>
      </c>
      <c r="O35" s="17">
        <v>9874</v>
      </c>
      <c r="P35" s="24" t="s">
        <v>18</v>
      </c>
      <c r="Q35" s="24" t="s">
        <v>101</v>
      </c>
      <c r="R35" s="24" t="s">
        <v>89</v>
      </c>
      <c r="S35" s="24" t="s">
        <v>148</v>
      </c>
      <c r="T35" s="17">
        <v>9874</v>
      </c>
      <c r="U35" s="18">
        <v>9873.48</v>
      </c>
      <c r="V35" s="18">
        <f t="shared" si="2"/>
        <v>0.52000000000043656</v>
      </c>
      <c r="W35" s="19"/>
      <c r="X35" s="19"/>
      <c r="Y35" s="19"/>
      <c r="Z35" s="19"/>
    </row>
    <row r="36" spans="1:26" s="15" customFormat="1" ht="15" customHeight="1" x14ac:dyDescent="0.25">
      <c r="A36" s="16" t="s">
        <v>30</v>
      </c>
      <c r="B36" s="14" t="s">
        <v>90</v>
      </c>
      <c r="C36" s="25"/>
      <c r="D36" s="24" t="s">
        <v>70</v>
      </c>
      <c r="E36" s="24" t="s">
        <v>83</v>
      </c>
      <c r="F36" s="17">
        <v>6011</v>
      </c>
      <c r="G36" s="17" t="s">
        <v>126</v>
      </c>
      <c r="H36" s="17" t="s">
        <v>126</v>
      </c>
      <c r="I36" s="17" t="s">
        <v>126</v>
      </c>
      <c r="J36" s="17"/>
      <c r="K36" s="17"/>
      <c r="L36" s="17">
        <v>205683</v>
      </c>
      <c r="M36" s="41" t="s">
        <v>126</v>
      </c>
      <c r="N36" s="41">
        <v>1</v>
      </c>
      <c r="O36" s="17">
        <v>6011</v>
      </c>
      <c r="P36" s="24" t="s">
        <v>18</v>
      </c>
      <c r="Q36" s="24" t="s">
        <v>102</v>
      </c>
      <c r="R36" s="24" t="s">
        <v>89</v>
      </c>
      <c r="S36" s="24" t="s">
        <v>149</v>
      </c>
      <c r="T36" s="17">
        <v>6011</v>
      </c>
      <c r="U36" s="18">
        <v>6010.1</v>
      </c>
      <c r="V36" s="18">
        <f t="shared" si="2"/>
        <v>0.8999999999996362</v>
      </c>
      <c r="W36" s="19"/>
      <c r="X36" s="19"/>
      <c r="Y36" s="19"/>
      <c r="Z36" s="19"/>
    </row>
    <row r="37" spans="1:26" s="15" customFormat="1" ht="15" customHeight="1" x14ac:dyDescent="0.25">
      <c r="A37" s="16" t="s">
        <v>30</v>
      </c>
      <c r="B37" s="14" t="s">
        <v>90</v>
      </c>
      <c r="C37" s="25"/>
      <c r="D37" s="24" t="s">
        <v>71</v>
      </c>
      <c r="E37" s="24" t="s">
        <v>84</v>
      </c>
      <c r="F37" s="17">
        <v>7265</v>
      </c>
      <c r="G37" s="17" t="s">
        <v>126</v>
      </c>
      <c r="H37" s="17" t="s">
        <v>126</v>
      </c>
      <c r="I37" s="17" t="s">
        <v>126</v>
      </c>
      <c r="J37" s="17"/>
      <c r="K37" s="17"/>
      <c r="L37" s="17">
        <v>199672</v>
      </c>
      <c r="M37" s="41" t="s">
        <v>126</v>
      </c>
      <c r="N37" s="41">
        <v>1</v>
      </c>
      <c r="O37" s="17">
        <v>7265</v>
      </c>
      <c r="P37" s="24" t="s">
        <v>18</v>
      </c>
      <c r="Q37" s="24" t="s">
        <v>103</v>
      </c>
      <c r="R37" s="24" t="s">
        <v>89</v>
      </c>
      <c r="S37" s="24" t="s">
        <v>150</v>
      </c>
      <c r="T37" s="17">
        <v>7265</v>
      </c>
      <c r="U37" s="18">
        <v>7264.32</v>
      </c>
      <c r="V37" s="18">
        <f t="shared" si="2"/>
        <v>0.68000000000029104</v>
      </c>
      <c r="W37" s="19"/>
      <c r="X37" s="19"/>
      <c r="Y37" s="19"/>
      <c r="Z37" s="19"/>
    </row>
    <row r="38" spans="1:26" s="15" customFormat="1" ht="15" customHeight="1" x14ac:dyDescent="0.25">
      <c r="A38" s="16" t="s">
        <v>30</v>
      </c>
      <c r="B38" s="14" t="s">
        <v>90</v>
      </c>
      <c r="C38" s="25"/>
      <c r="D38" s="24" t="s">
        <v>72</v>
      </c>
      <c r="E38" s="24" t="s">
        <v>85</v>
      </c>
      <c r="F38" s="17">
        <v>7265</v>
      </c>
      <c r="G38" s="17" t="s">
        <v>126</v>
      </c>
      <c r="H38" s="17" t="s">
        <v>126</v>
      </c>
      <c r="I38" s="17" t="s">
        <v>126</v>
      </c>
      <c r="J38" s="17"/>
      <c r="K38" s="17"/>
      <c r="L38" s="17">
        <v>192407</v>
      </c>
      <c r="M38" s="41" t="s">
        <v>126</v>
      </c>
      <c r="N38" s="41">
        <v>1</v>
      </c>
      <c r="O38" s="17">
        <v>7265</v>
      </c>
      <c r="P38" s="24" t="s">
        <v>18</v>
      </c>
      <c r="Q38" s="24" t="s">
        <v>104</v>
      </c>
      <c r="R38" s="24" t="s">
        <v>89</v>
      </c>
      <c r="S38" s="24" t="s">
        <v>151</v>
      </c>
      <c r="T38" s="17">
        <v>7265</v>
      </c>
      <c r="U38" s="18">
        <v>6981.29</v>
      </c>
      <c r="V38" s="18">
        <f t="shared" si="2"/>
        <v>283.71000000000004</v>
      </c>
      <c r="W38" s="19"/>
      <c r="X38" s="19"/>
      <c r="Y38" s="19"/>
      <c r="Z38" s="19"/>
    </row>
    <row r="39" spans="1:26" s="15" customFormat="1" ht="15" customHeight="1" x14ac:dyDescent="0.25">
      <c r="A39" s="16"/>
      <c r="B39" s="14" t="s">
        <v>90</v>
      </c>
      <c r="C39" s="25"/>
      <c r="D39" s="24" t="s">
        <v>73</v>
      </c>
      <c r="E39" s="24" t="s">
        <v>86</v>
      </c>
      <c r="F39" s="17">
        <v>2953</v>
      </c>
      <c r="G39" s="17" t="s">
        <v>126</v>
      </c>
      <c r="H39" s="17" t="s">
        <v>126</v>
      </c>
      <c r="I39" s="17" t="s">
        <v>126</v>
      </c>
      <c r="J39" s="17"/>
      <c r="K39" s="17"/>
      <c r="L39" s="17"/>
      <c r="M39" s="41"/>
      <c r="N39" s="40"/>
      <c r="O39" s="17"/>
      <c r="P39" s="24" t="s">
        <v>20</v>
      </c>
      <c r="Q39" s="24" t="s">
        <v>105</v>
      </c>
      <c r="R39" s="24"/>
      <c r="S39" s="24"/>
      <c r="T39" s="17"/>
      <c r="U39" s="18"/>
      <c r="V39" s="18"/>
      <c r="W39" s="19"/>
      <c r="X39" s="19"/>
      <c r="Y39" s="19"/>
      <c r="Z39" s="19"/>
    </row>
    <row r="40" spans="1:26" s="15" customFormat="1" ht="15" customHeight="1" x14ac:dyDescent="0.25">
      <c r="A40" s="16" t="s">
        <v>19</v>
      </c>
      <c r="B40" s="14" t="s">
        <v>90</v>
      </c>
      <c r="C40" s="25"/>
      <c r="D40" s="24" t="s">
        <v>74</v>
      </c>
      <c r="E40" s="24" t="s">
        <v>87</v>
      </c>
      <c r="F40" s="17">
        <v>9240</v>
      </c>
      <c r="G40" s="17" t="s">
        <v>126</v>
      </c>
      <c r="H40" s="17" t="s">
        <v>126</v>
      </c>
      <c r="I40" s="17" t="s">
        <v>126</v>
      </c>
      <c r="J40" s="17"/>
      <c r="K40" s="17"/>
      <c r="L40" s="17">
        <v>185142</v>
      </c>
      <c r="M40" s="41" t="s">
        <v>126</v>
      </c>
      <c r="N40" s="53">
        <v>1</v>
      </c>
      <c r="O40" s="17">
        <v>9240</v>
      </c>
      <c r="P40" s="24" t="s">
        <v>18</v>
      </c>
      <c r="Q40" s="24" t="s">
        <v>106</v>
      </c>
      <c r="R40" s="24" t="s">
        <v>89</v>
      </c>
      <c r="S40" s="24"/>
      <c r="T40" s="17"/>
      <c r="U40" s="18"/>
      <c r="V40" s="18"/>
      <c r="W40" s="19"/>
      <c r="X40" s="19"/>
      <c r="Y40" s="19"/>
      <c r="Z40" s="19"/>
    </row>
    <row r="41" spans="1:26" ht="15" customHeight="1" x14ac:dyDescent="0.25">
      <c r="A41" s="20"/>
      <c r="B41" s="21"/>
      <c r="C41" s="21"/>
      <c r="D41" s="22"/>
    </row>
    <row r="42" spans="1:26" ht="90.75" customHeight="1" x14ac:dyDescent="0.25">
      <c r="A42" s="121" t="s">
        <v>159</v>
      </c>
      <c r="B42" s="121"/>
      <c r="C42" s="121"/>
      <c r="D42" s="121"/>
    </row>
    <row r="43" spans="1:26" ht="21.75" customHeight="1" x14ac:dyDescent="0.25">
      <c r="A43" s="122" t="s">
        <v>124</v>
      </c>
      <c r="B43" s="122"/>
      <c r="C43" s="122"/>
      <c r="D43" s="122"/>
    </row>
    <row r="44" spans="1:26" ht="78" customHeight="1" x14ac:dyDescent="0.25">
      <c r="A44" s="121" t="s">
        <v>125</v>
      </c>
      <c r="B44" s="121"/>
      <c r="C44" s="121"/>
      <c r="D44" s="121"/>
    </row>
  </sheetData>
  <autoFilter ref="A13:R40"/>
  <mergeCells count="13">
    <mergeCell ref="A44:D44"/>
    <mergeCell ref="A7:D7"/>
    <mergeCell ref="A8:D8"/>
    <mergeCell ref="A9:D9"/>
    <mergeCell ref="A10:D10"/>
    <mergeCell ref="A42:D42"/>
    <mergeCell ref="A43:D43"/>
    <mergeCell ref="A6:D6"/>
    <mergeCell ref="A1:D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2019-04-05T20:06:57Z</dcterms:modified>
</cp:coreProperties>
</file>